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D:\Tiên 2026\ocop 2026\Danh sách OCOP năm 2026\ds ocop 2016 theo cv so nogn nghiệp gửi\"/>
    </mc:Choice>
  </mc:AlternateContent>
  <xr:revisionPtr revIDLastSave="0" documentId="8_{5AD3A7BB-4AFC-4B8A-B506-7F60FDC61721}" xr6:coauthVersionLast="47" xr6:coauthVersionMax="47" xr10:uidLastSave="{00000000-0000-0000-0000-000000000000}"/>
  <bookViews>
    <workbookView xWindow="120" yWindow="636" windowWidth="22920" windowHeight="12324" xr2:uid="{00000000-000D-0000-FFFF-FFFF00000000}"/>
  </bookViews>
  <sheets>
    <sheet name="Tổng còn hạn" sheetId="1" r:id="rId1"/>
    <sheet name="Nhóm thủ công mỹ nghệ" sheetId="2" state="hidden" r:id="rId2"/>
    <sheet name="Tổng hợp" sheetId="3" state="hidden" r:id="rId3"/>
    <sheet name="Chủ thể gần hết hạn, hết hạn" sheetId="4" state="hidden" r:id="rId4"/>
    <sheet name="Các đường link" sheetId="5"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9" roundtripDataChecksum="48SOnijZX3d35eaBuK6xPjDArOfSVNfa90fn6Xdj1fM="/>
    </ext>
  </extLst>
</workbook>
</file>

<file path=xl/calcChain.xml><?xml version="1.0" encoding="utf-8"?>
<calcChain xmlns="http://schemas.openxmlformats.org/spreadsheetml/2006/main">
  <c r="H501" i="4" l="1"/>
  <c r="E501" i="4" s="1"/>
  <c r="G501" i="4"/>
  <c r="F501" i="4"/>
  <c r="C501" i="4" a="1"/>
  <c r="C501" i="4" s="1"/>
  <c r="H498" i="4"/>
  <c r="G498" i="4"/>
  <c r="F498" i="4"/>
  <c r="E498" i="4" s="1"/>
  <c r="C498" i="4" a="1"/>
  <c r="C498" i="4" s="1"/>
  <c r="H497" i="4"/>
  <c r="G497" i="4"/>
  <c r="F497" i="4"/>
  <c r="E497" i="4" s="1"/>
  <c r="C497" i="4" a="1"/>
  <c r="C497" i="4"/>
  <c r="H496" i="4"/>
  <c r="G496" i="4"/>
  <c r="F496" i="4"/>
  <c r="E496" i="4" s="1"/>
  <c r="C496" i="4" a="1"/>
  <c r="C496" i="4" s="1"/>
  <c r="H494" i="4"/>
  <c r="G494" i="4"/>
  <c r="F494" i="4"/>
  <c r="E494" i="4" s="1"/>
  <c r="C494" i="4" a="1"/>
  <c r="C494" i="4" s="1"/>
  <c r="H490" i="4"/>
  <c r="E490" i="4" s="1"/>
  <c r="G490" i="4"/>
  <c r="F490" i="4"/>
  <c r="C490" i="4" a="1"/>
  <c r="C490" i="4" s="1"/>
  <c r="H489" i="4"/>
  <c r="G489" i="4"/>
  <c r="F489" i="4"/>
  <c r="E489" i="4" s="1"/>
  <c r="C489" i="4" a="1"/>
  <c r="C489" i="4"/>
  <c r="H486" i="4"/>
  <c r="G486" i="4"/>
  <c r="F486" i="4"/>
  <c r="E486" i="4" s="1"/>
  <c r="C486" i="4" a="1"/>
  <c r="C486" i="4" s="1"/>
  <c r="H485" i="4"/>
  <c r="G485" i="4"/>
  <c r="F485" i="4"/>
  <c r="E485" i="4" s="1"/>
  <c r="C485" i="4" a="1"/>
  <c r="C485" i="4" s="1"/>
  <c r="H484" i="4"/>
  <c r="E484" i="4" s="1"/>
  <c r="G484" i="4"/>
  <c r="F484" i="4"/>
  <c r="C484" i="4" a="1"/>
  <c r="C484" i="4" s="1"/>
  <c r="H483" i="4"/>
  <c r="G483" i="4"/>
  <c r="F483" i="4"/>
  <c r="E483" i="4" s="1"/>
  <c r="C483" i="4" a="1"/>
  <c r="C483" i="4"/>
  <c r="H474" i="4"/>
  <c r="G474" i="4"/>
  <c r="F474" i="4"/>
  <c r="E474" i="4" s="1"/>
  <c r="C474" i="4" a="1"/>
  <c r="C474" i="4" s="1"/>
  <c r="H473" i="4"/>
  <c r="G473" i="4"/>
  <c r="F473" i="4"/>
  <c r="E473" i="4" s="1"/>
  <c r="C473" i="4" a="1"/>
  <c r="C473" i="4" s="1"/>
  <c r="H472" i="4"/>
  <c r="E472" i="4" s="1"/>
  <c r="G472" i="4"/>
  <c r="F472" i="4"/>
  <c r="C472" i="4" a="1"/>
  <c r="C472" i="4" s="1"/>
  <c r="H466" i="4"/>
  <c r="G466" i="4"/>
  <c r="F466" i="4"/>
  <c r="E466" i="4" s="1"/>
  <c r="C466" i="4" a="1"/>
  <c r="C466" i="4" s="1"/>
  <c r="H463" i="4"/>
  <c r="G463" i="4"/>
  <c r="F463" i="4"/>
  <c r="E463" i="4" s="1"/>
  <c r="C463" i="4" a="1"/>
  <c r="C463" i="4" s="1"/>
  <c r="H460" i="4"/>
  <c r="G460" i="4"/>
  <c r="F460" i="4"/>
  <c r="C460" i="4" a="1"/>
  <c r="C460" i="4" s="1"/>
  <c r="H458" i="4"/>
  <c r="G458" i="4"/>
  <c r="F458" i="4"/>
  <c r="C458" i="4" a="1"/>
  <c r="C458" i="4" s="1"/>
  <c r="H454" i="4"/>
  <c r="G454" i="4"/>
  <c r="F454" i="4"/>
  <c r="E454" i="4" s="1"/>
  <c r="C454" i="4" a="1"/>
  <c r="C454" i="4" s="1"/>
  <c r="H442" i="4"/>
  <c r="G442" i="4"/>
  <c r="F442" i="4"/>
  <c r="E442" i="4" s="1"/>
  <c r="C442" i="4" a="1"/>
  <c r="C442" i="4" s="1"/>
  <c r="H438" i="4"/>
  <c r="G438" i="4"/>
  <c r="F438" i="4"/>
  <c r="C438" i="4" a="1"/>
  <c r="C438" i="4" s="1"/>
  <c r="H434" i="4"/>
  <c r="G434" i="4"/>
  <c r="F434" i="4"/>
  <c r="C434" i="4" a="1"/>
  <c r="C434" i="4" s="1"/>
  <c r="H422" i="4"/>
  <c r="G422" i="4"/>
  <c r="F422" i="4"/>
  <c r="E422" i="4" s="1"/>
  <c r="C422" i="4" a="1"/>
  <c r="C422" i="4" s="1"/>
  <c r="H420" i="4"/>
  <c r="G420" i="4"/>
  <c r="F420" i="4"/>
  <c r="E420" i="4" s="1"/>
  <c r="C420" i="4" a="1"/>
  <c r="C420" i="4" s="1"/>
  <c r="H418" i="4"/>
  <c r="G418" i="4"/>
  <c r="F418" i="4"/>
  <c r="E418" i="4" s="1"/>
  <c r="C418" i="4" a="1"/>
  <c r="C418" i="4" s="1"/>
  <c r="H412" i="4"/>
  <c r="G412" i="4"/>
  <c r="F412" i="4"/>
  <c r="C412" i="4" a="1"/>
  <c r="C412" i="4" s="1"/>
  <c r="H408" i="4"/>
  <c r="G408" i="4"/>
  <c r="F408" i="4"/>
  <c r="E408" i="4" s="1"/>
  <c r="C408" i="4" a="1"/>
  <c r="C408" i="4" s="1"/>
  <c r="H403" i="4"/>
  <c r="G403" i="4"/>
  <c r="F403" i="4"/>
  <c r="E403" i="4" s="1"/>
  <c r="C403" i="4" a="1"/>
  <c r="C403" i="4" s="1"/>
  <c r="H399" i="4"/>
  <c r="G399" i="4"/>
  <c r="F399" i="4"/>
  <c r="E399" i="4" s="1"/>
  <c r="C399" i="4" a="1"/>
  <c r="C399" i="4" s="1"/>
  <c r="H393" i="4"/>
  <c r="G393" i="4"/>
  <c r="F393" i="4"/>
  <c r="C393" i="4" a="1"/>
  <c r="C393" i="4" s="1"/>
  <c r="H382" i="4"/>
  <c r="G382" i="4"/>
  <c r="F382" i="4"/>
  <c r="E382" i="4" s="1"/>
  <c r="C382" i="4" a="1"/>
  <c r="C382" i="4" s="1"/>
  <c r="H373" i="4"/>
  <c r="G373" i="4"/>
  <c r="F373" i="4"/>
  <c r="E373" i="4" s="1"/>
  <c r="C373" i="4" a="1"/>
  <c r="C373" i="4" s="1"/>
  <c r="H366" i="4"/>
  <c r="G366" i="4"/>
  <c r="F366" i="4"/>
  <c r="E366" i="4" s="1"/>
  <c r="C366" i="4" a="1"/>
  <c r="C366" i="4" s="1"/>
  <c r="H364" i="4"/>
  <c r="G364" i="4"/>
  <c r="F364" i="4"/>
  <c r="C364" i="4" a="1"/>
  <c r="C364" i="4" s="1"/>
  <c r="H361" i="4"/>
  <c r="G361" i="4"/>
  <c r="F361" i="4"/>
  <c r="E361" i="4" s="1"/>
  <c r="C361" i="4" a="1"/>
  <c r="C361" i="4" s="1"/>
  <c r="H353" i="4"/>
  <c r="G353" i="4"/>
  <c r="F353" i="4"/>
  <c r="E353" i="4" s="1"/>
  <c r="C353" i="4" a="1"/>
  <c r="C353" i="4" s="1"/>
  <c r="H352" i="4"/>
  <c r="G352" i="4"/>
  <c r="F352" i="4"/>
  <c r="E352" i="4" s="1"/>
  <c r="C352" i="4" a="1"/>
  <c r="C352" i="4" s="1"/>
  <c r="H334" i="4"/>
  <c r="G334" i="4"/>
  <c r="F334" i="4"/>
  <c r="C334" i="4" a="1"/>
  <c r="C334" i="4" s="1"/>
  <c r="H328" i="4"/>
  <c r="G328" i="4"/>
  <c r="F328" i="4"/>
  <c r="E328" i="4" s="1"/>
  <c r="C328" i="4" a="1"/>
  <c r="C328" i="4" s="1"/>
  <c r="H322" i="4"/>
  <c r="G322" i="4"/>
  <c r="F322" i="4"/>
  <c r="C322" i="4" a="1"/>
  <c r="C322" i="4" s="1"/>
  <c r="H314" i="4"/>
  <c r="G314" i="4"/>
  <c r="F314" i="4"/>
  <c r="E314" i="4" s="1"/>
  <c r="C314" i="4" a="1"/>
  <c r="C314" i="4" s="1"/>
  <c r="H307" i="4"/>
  <c r="G307" i="4"/>
  <c r="F307" i="4"/>
  <c r="C307" i="4" a="1"/>
  <c r="C307" i="4" s="1"/>
  <c r="H306" i="4"/>
  <c r="G306" i="4"/>
  <c r="F306" i="4"/>
  <c r="E306" i="4" s="1"/>
  <c r="C306" i="4" a="1"/>
  <c r="C306" i="4" s="1"/>
  <c r="H304" i="4"/>
  <c r="G304" i="4"/>
  <c r="F304" i="4"/>
  <c r="C304" i="4" a="1"/>
  <c r="C304" i="4" s="1"/>
  <c r="H302" i="4"/>
  <c r="G302" i="4"/>
  <c r="F302" i="4"/>
  <c r="E302" i="4" s="1"/>
  <c r="C302" i="4" a="1"/>
  <c r="C302" i="4" s="1"/>
  <c r="H300" i="4"/>
  <c r="G300" i="4"/>
  <c r="F300" i="4"/>
  <c r="C300" i="4" a="1"/>
  <c r="C300" i="4" s="1"/>
  <c r="H297" i="4"/>
  <c r="G297" i="4"/>
  <c r="F297" i="4"/>
  <c r="E297" i="4" s="1"/>
  <c r="C297" i="4" a="1"/>
  <c r="C297" i="4" s="1"/>
  <c r="H286" i="4"/>
  <c r="G286" i="4"/>
  <c r="F286" i="4"/>
  <c r="C286" i="4" a="1"/>
  <c r="C286" i="4" s="1"/>
  <c r="H278" i="4"/>
  <c r="G278" i="4"/>
  <c r="F278" i="4"/>
  <c r="E278" i="4" s="1"/>
  <c r="C278" i="4" a="1"/>
  <c r="C278" i="4" s="1"/>
  <c r="H266" i="4"/>
  <c r="G266" i="4"/>
  <c r="F266" i="4"/>
  <c r="C266" i="4" a="1"/>
  <c r="C266" i="4" s="1"/>
  <c r="H265" i="4"/>
  <c r="G265" i="4"/>
  <c r="F265" i="4"/>
  <c r="E265" i="4" s="1"/>
  <c r="C265" i="4" a="1"/>
  <c r="C265" i="4" s="1"/>
  <c r="H259" i="4"/>
  <c r="G259" i="4"/>
  <c r="F259" i="4"/>
  <c r="C259" i="4" a="1"/>
  <c r="C259" i="4" s="1"/>
  <c r="H256" i="4"/>
  <c r="G256" i="4"/>
  <c r="F256" i="4"/>
  <c r="E256" i="4" s="1"/>
  <c r="C256" i="4" a="1"/>
  <c r="C256" i="4" s="1"/>
  <c r="H247" i="4"/>
  <c r="G247" i="4"/>
  <c r="F247" i="4"/>
  <c r="C247" i="4" a="1"/>
  <c r="C247" i="4" s="1"/>
  <c r="H235" i="4"/>
  <c r="G235" i="4"/>
  <c r="F235" i="4"/>
  <c r="E235" i="4" s="1"/>
  <c r="C235" i="4" a="1"/>
  <c r="C235" i="4" s="1"/>
  <c r="H223" i="4"/>
  <c r="G223" i="4"/>
  <c r="F223" i="4"/>
  <c r="C223" i="4" a="1"/>
  <c r="C223" i="4" s="1"/>
  <c r="H221" i="4"/>
  <c r="G221" i="4"/>
  <c r="F221" i="4"/>
  <c r="E221" i="4" s="1"/>
  <c r="C221" i="4" a="1"/>
  <c r="C221" i="4" s="1"/>
  <c r="H220" i="4"/>
  <c r="G220" i="4"/>
  <c r="F220" i="4"/>
  <c r="C220" i="4" a="1"/>
  <c r="C220" i="4" s="1"/>
  <c r="H218" i="4"/>
  <c r="G218" i="4"/>
  <c r="F218" i="4"/>
  <c r="E218" i="4" s="1"/>
  <c r="C218" i="4" a="1"/>
  <c r="C218" i="4" s="1"/>
  <c r="H217" i="4"/>
  <c r="G217" i="4"/>
  <c r="F217" i="4"/>
  <c r="C217" i="4" a="1"/>
  <c r="C217" i="4" s="1"/>
  <c r="H216" i="4"/>
  <c r="G216" i="4"/>
  <c r="F216" i="4"/>
  <c r="E216" i="4" s="1"/>
  <c r="C216" i="4" a="1"/>
  <c r="C216" i="4" s="1"/>
  <c r="H214" i="4"/>
  <c r="G214" i="4"/>
  <c r="F214" i="4"/>
  <c r="C214" i="4" a="1"/>
  <c r="C214" i="4" s="1"/>
  <c r="H211" i="4"/>
  <c r="G211" i="4"/>
  <c r="G513" i="4" s="1"/>
  <c r="F211" i="4"/>
  <c r="C211" i="4" a="1"/>
  <c r="C211" i="4" s="1"/>
  <c r="H209" i="4"/>
  <c r="G209" i="4"/>
  <c r="F209" i="4"/>
  <c r="C209" i="4" a="1"/>
  <c r="C209" i="4" s="1"/>
  <c r="E206" i="4"/>
  <c r="C206" i="4" a="1"/>
  <c r="C206" i="4"/>
  <c r="E205" i="4"/>
  <c r="C205" i="4" a="1"/>
  <c r="C205" i="4"/>
  <c r="E204" i="4"/>
  <c r="C204" i="4" a="1"/>
  <c r="C204" i="4"/>
  <c r="E202" i="4"/>
  <c r="C202" i="4" a="1"/>
  <c r="C202" i="4" s="1"/>
  <c r="E197" i="4"/>
  <c r="C197" i="4" a="1"/>
  <c r="C197" i="4"/>
  <c r="E195" i="4"/>
  <c r="C195" i="4" a="1"/>
  <c r="C195" i="4" s="1"/>
  <c r="E192" i="4"/>
  <c r="C192" i="4" a="1"/>
  <c r="C192" i="4"/>
  <c r="E191" i="4"/>
  <c r="C191" i="4" a="1"/>
  <c r="C191" i="4" s="1"/>
  <c r="E189" i="4"/>
  <c r="C189" i="4" a="1"/>
  <c r="C189" i="4"/>
  <c r="E180" i="4"/>
  <c r="C180" i="4" a="1"/>
  <c r="C180" i="4" s="1"/>
  <c r="E177" i="4"/>
  <c r="C177" i="4" a="1"/>
  <c r="C177" i="4"/>
  <c r="E174" i="4"/>
  <c r="C174" i="4" a="1"/>
  <c r="C174" i="4" s="1"/>
  <c r="E172" i="4"/>
  <c r="C172" i="4" a="1"/>
  <c r="C172" i="4" s="1"/>
  <c r="E169" i="4"/>
  <c r="C169" i="4" a="1"/>
  <c r="C169" i="4" s="1"/>
  <c r="E161" i="4"/>
  <c r="C161" i="4" a="1"/>
  <c r="C161" i="4" s="1"/>
  <c r="E160" i="4"/>
  <c r="C160" i="4" a="1"/>
  <c r="C160" i="4" s="1"/>
  <c r="E155" i="4"/>
  <c r="C155" i="4" a="1"/>
  <c r="C155" i="4"/>
  <c r="E154" i="4"/>
  <c r="C154" i="4" a="1"/>
  <c r="C154" i="4" s="1"/>
  <c r="E147" i="4"/>
  <c r="C147" i="4" a="1"/>
  <c r="C147" i="4"/>
  <c r="E138" i="4"/>
  <c r="C138" i="4" a="1"/>
  <c r="C138" i="4" s="1"/>
  <c r="E136" i="4"/>
  <c r="C136" i="4" a="1"/>
  <c r="C136" i="4"/>
  <c r="E130" i="4"/>
  <c r="C130" i="4" a="1"/>
  <c r="C130" i="4" s="1"/>
  <c r="E129" i="4"/>
  <c r="C129" i="4" a="1"/>
  <c r="C129" i="4" s="1"/>
  <c r="E127" i="4"/>
  <c r="C127" i="4" a="1"/>
  <c r="C127" i="4" s="1"/>
  <c r="E125" i="4"/>
  <c r="C125" i="4" a="1"/>
  <c r="C125" i="4"/>
  <c r="E124" i="4"/>
  <c r="C124" i="4" a="1"/>
  <c r="C124" i="4" s="1"/>
  <c r="E119" i="4"/>
  <c r="C119" i="4" a="1"/>
  <c r="C119" i="4"/>
  <c r="E116" i="4"/>
  <c r="C116" i="4" a="1"/>
  <c r="C116" i="4" s="1"/>
  <c r="E115" i="4"/>
  <c r="C115" i="4" a="1"/>
  <c r="C115" i="4"/>
  <c r="E111" i="4"/>
  <c r="C111" i="4" a="1"/>
  <c r="C111" i="4" s="1"/>
  <c r="E108" i="4"/>
  <c r="C108" i="4" a="1"/>
  <c r="C108" i="4" s="1"/>
  <c r="E107" i="4"/>
  <c r="C107" i="4" a="1"/>
  <c r="C107" i="4" s="1"/>
  <c r="E103" i="4"/>
  <c r="C103" i="4" a="1"/>
  <c r="C103" i="4"/>
  <c r="E100" i="4"/>
  <c r="C100" i="4" a="1"/>
  <c r="C100" i="4" s="1"/>
  <c r="E93" i="4"/>
  <c r="C93" i="4" a="1"/>
  <c r="C93" i="4"/>
  <c r="E85" i="4"/>
  <c r="C85" i="4" a="1"/>
  <c r="C85" i="4" s="1"/>
  <c r="E81" i="4"/>
  <c r="C81" i="4" a="1"/>
  <c r="C81" i="4"/>
  <c r="E77" i="4"/>
  <c r="C77" i="4" a="1"/>
  <c r="C77" i="4" s="1"/>
  <c r="E75" i="4"/>
  <c r="C75" i="4" a="1"/>
  <c r="C75" i="4" s="1"/>
  <c r="E71" i="4"/>
  <c r="C71" i="4" a="1"/>
  <c r="C71" i="4"/>
  <c r="E66" i="4"/>
  <c r="C66" i="4" a="1"/>
  <c r="C66" i="4"/>
  <c r="E64" i="4"/>
  <c r="C64" i="4" a="1"/>
  <c r="C64" i="4" s="1"/>
  <c r="E57" i="4"/>
  <c r="C57" i="4" a="1"/>
  <c r="C57" i="4" s="1"/>
  <c r="E52" i="4"/>
  <c r="C52" i="4" a="1"/>
  <c r="C52" i="4"/>
  <c r="E48" i="4"/>
  <c r="C48" i="4" a="1"/>
  <c r="C48" i="4" s="1"/>
  <c r="E39" i="4"/>
  <c r="C39" i="4" a="1"/>
  <c r="C39" i="4" s="1"/>
  <c r="H34" i="4"/>
  <c r="G34" i="4"/>
  <c r="F34" i="4"/>
  <c r="E34" i="4" s="1"/>
  <c r="C34" i="4" a="1"/>
  <c r="C34" i="4" s="1"/>
  <c r="H33" i="4"/>
  <c r="G33" i="4"/>
  <c r="F33" i="4"/>
  <c r="E33" i="4" s="1"/>
  <c r="C33" i="4" a="1"/>
  <c r="C33" i="4" s="1"/>
  <c r="H30" i="4"/>
  <c r="G30" i="4"/>
  <c r="F30" i="4"/>
  <c r="E30" i="4" s="1"/>
  <c r="C30" i="4" a="1"/>
  <c r="C30" i="4"/>
  <c r="C25" i="4" s="1" a="1"/>
  <c r="C25" i="4" s="1"/>
  <c r="H25" i="4"/>
  <c r="G25" i="4"/>
  <c r="F25" i="4"/>
  <c r="E25" i="4" s="1"/>
  <c r="H21" i="4"/>
  <c r="G21" i="4"/>
  <c r="F21" i="4"/>
  <c r="E21" i="4" s="1"/>
  <c r="C21" i="4" a="1"/>
  <c r="C21" i="4" s="1"/>
  <c r="H20" i="4"/>
  <c r="G20" i="4"/>
  <c r="F20" i="4"/>
  <c r="E20" i="4" s="1"/>
  <c r="C20" i="4" a="1"/>
  <c r="C20" i="4" s="1"/>
  <c r="H14" i="4"/>
  <c r="G14" i="4"/>
  <c r="F14" i="4"/>
  <c r="C14" i="4" a="1"/>
  <c r="C14" i="4"/>
  <c r="H12" i="4"/>
  <c r="G12" i="4"/>
  <c r="F12" i="4"/>
  <c r="E12" i="4"/>
  <c r="C12" i="4" a="1"/>
  <c r="C12" i="4" s="1"/>
  <c r="H9" i="4"/>
  <c r="G9" i="4"/>
  <c r="F9" i="4"/>
  <c r="E9" i="4" s="1"/>
  <c r="C9" i="4" a="1"/>
  <c r="C9" i="4" s="1"/>
  <c r="H4" i="4"/>
  <c r="E4" i="4" s="1"/>
  <c r="G4" i="4"/>
  <c r="F4" i="4"/>
  <c r="F208" i="4" s="1"/>
  <c r="C4" i="4" a="1"/>
  <c r="C4" i="4" s="1"/>
  <c r="F160" i="3"/>
  <c r="E160" i="3"/>
  <c r="D160" i="3"/>
  <c r="C160" i="3"/>
  <c r="B160" i="3"/>
  <c r="A160" i="3"/>
  <c r="G160" i="3" s="1"/>
  <c r="G159" i="3"/>
  <c r="F159" i="3"/>
  <c r="E159" i="3"/>
  <c r="D159" i="3"/>
  <c r="C159" i="3"/>
  <c r="B159" i="3"/>
  <c r="A159" i="3"/>
  <c r="C155" i="3"/>
  <c r="C156" i="3" s="1"/>
  <c r="B155" i="3"/>
  <c r="B156" i="3" s="1"/>
  <c r="A155" i="3"/>
  <c r="D155" i="3" s="1"/>
  <c r="C151" i="3"/>
  <c r="B151" i="3"/>
  <c r="A151" i="3"/>
  <c r="H149" i="3"/>
  <c r="G149" i="3"/>
  <c r="I149" i="3" s="1"/>
  <c r="F149" i="3"/>
  <c r="I148" i="3"/>
  <c r="A148" i="3"/>
  <c r="H147" i="3"/>
  <c r="G147" i="3"/>
  <c r="F147" i="3"/>
  <c r="I147" i="3" s="1"/>
  <c r="C147" i="3"/>
  <c r="B147" i="3"/>
  <c r="A147" i="3"/>
  <c r="D147" i="3" s="1"/>
  <c r="B148" i="3" s="1"/>
  <c r="F143" i="3"/>
  <c r="D139" i="3"/>
  <c r="J138" i="3"/>
  <c r="F141" i="3" s="1"/>
  <c r="F137" i="3"/>
  <c r="G137" i="3" s="1"/>
  <c r="E137" i="3"/>
  <c r="I137" i="3" s="1"/>
  <c r="D137" i="3"/>
  <c r="C137" i="3"/>
  <c r="B137" i="3"/>
  <c r="E136" i="3"/>
  <c r="I136" i="3" s="1"/>
  <c r="D136" i="3"/>
  <c r="C136" i="3"/>
  <c r="F136" i="3" s="1"/>
  <c r="B136" i="3"/>
  <c r="G135" i="3"/>
  <c r="E135" i="3"/>
  <c r="D135" i="3"/>
  <c r="C135" i="3"/>
  <c r="F135" i="3" s="1"/>
  <c r="I135" i="3" s="1"/>
  <c r="B135" i="3"/>
  <c r="E134" i="3"/>
  <c r="D134" i="3"/>
  <c r="C134" i="3"/>
  <c r="F134" i="3" s="1"/>
  <c r="B134" i="3"/>
  <c r="F133" i="3"/>
  <c r="E133" i="3"/>
  <c r="I133" i="3" s="1"/>
  <c r="D133" i="3"/>
  <c r="C133" i="3"/>
  <c r="G133" i="3" s="1"/>
  <c r="B133" i="3"/>
  <c r="E132" i="3"/>
  <c r="I132" i="3" s="1"/>
  <c r="D132" i="3"/>
  <c r="H132" i="3" s="1"/>
  <c r="C132" i="3"/>
  <c r="F132" i="3" s="1"/>
  <c r="G132" i="3" s="1"/>
  <c r="B132" i="3"/>
  <c r="E131" i="3"/>
  <c r="D131" i="3"/>
  <c r="C131" i="3"/>
  <c r="B131" i="3"/>
  <c r="G130" i="3"/>
  <c r="E130" i="3"/>
  <c r="D130" i="3"/>
  <c r="C130" i="3"/>
  <c r="F130" i="3" s="1"/>
  <c r="B130" i="3"/>
  <c r="F129" i="3"/>
  <c r="E129" i="3"/>
  <c r="D129" i="3"/>
  <c r="C129" i="3"/>
  <c r="B129" i="3"/>
  <c r="E128" i="3"/>
  <c r="D128" i="3"/>
  <c r="C128" i="3"/>
  <c r="F128" i="3" s="1"/>
  <c r="B128" i="3"/>
  <c r="I127" i="3"/>
  <c r="G127" i="3"/>
  <c r="F127" i="3"/>
  <c r="E127" i="3"/>
  <c r="D127" i="3"/>
  <c r="H127" i="3" s="1"/>
  <c r="C127" i="3"/>
  <c r="B127" i="3"/>
  <c r="F126" i="3"/>
  <c r="E126" i="3"/>
  <c r="I126" i="3" s="1"/>
  <c r="D126" i="3"/>
  <c r="C126" i="3"/>
  <c r="G126" i="3" s="1"/>
  <c r="B126" i="3"/>
  <c r="F125" i="3"/>
  <c r="E125" i="3"/>
  <c r="I125" i="3" s="1"/>
  <c r="D125" i="3"/>
  <c r="C125" i="3"/>
  <c r="G125" i="3" s="1"/>
  <c r="B125" i="3"/>
  <c r="E124" i="3"/>
  <c r="D124" i="3"/>
  <c r="C124" i="3"/>
  <c r="F124" i="3" s="1"/>
  <c r="G124" i="3" s="1"/>
  <c r="B124" i="3"/>
  <c r="E123" i="3"/>
  <c r="D123" i="3"/>
  <c r="C123" i="3"/>
  <c r="B123" i="3"/>
  <c r="E122" i="3"/>
  <c r="D122" i="3"/>
  <c r="C122" i="3"/>
  <c r="B122" i="3"/>
  <c r="F121" i="3"/>
  <c r="E121" i="3"/>
  <c r="D121" i="3"/>
  <c r="C121" i="3"/>
  <c r="B121" i="3"/>
  <c r="E120" i="3"/>
  <c r="I120" i="3" s="1"/>
  <c r="D120" i="3"/>
  <c r="C120" i="3"/>
  <c r="F120" i="3" s="1"/>
  <c r="B120" i="3"/>
  <c r="I119" i="3"/>
  <c r="G119" i="3"/>
  <c r="F119" i="3"/>
  <c r="E119" i="3"/>
  <c r="D119" i="3"/>
  <c r="H119" i="3" s="1"/>
  <c r="C119" i="3"/>
  <c r="B119" i="3"/>
  <c r="E118" i="3"/>
  <c r="D118" i="3"/>
  <c r="C118" i="3"/>
  <c r="F118" i="3" s="1"/>
  <c r="G118" i="3" s="1"/>
  <c r="B118" i="3"/>
  <c r="F117" i="3"/>
  <c r="E117" i="3"/>
  <c r="I117" i="3" s="1"/>
  <c r="D117" i="3"/>
  <c r="C117" i="3"/>
  <c r="B117" i="3"/>
  <c r="E116" i="3"/>
  <c r="D116" i="3"/>
  <c r="C116" i="3"/>
  <c r="F116" i="3" s="1"/>
  <c r="G116" i="3" s="1"/>
  <c r="B116" i="3"/>
  <c r="E115" i="3"/>
  <c r="D115" i="3"/>
  <c r="C115" i="3"/>
  <c r="B115" i="3"/>
  <c r="E114" i="3"/>
  <c r="D114" i="3"/>
  <c r="C114" i="3"/>
  <c r="B114" i="3"/>
  <c r="F113" i="3"/>
  <c r="E113" i="3"/>
  <c r="D113" i="3"/>
  <c r="C113" i="3"/>
  <c r="B113" i="3"/>
  <c r="E112" i="3"/>
  <c r="I112" i="3" s="1"/>
  <c r="D112" i="3"/>
  <c r="C112" i="3"/>
  <c r="F112" i="3" s="1"/>
  <c r="B112" i="3"/>
  <c r="E111" i="3"/>
  <c r="D111" i="3"/>
  <c r="C111" i="3"/>
  <c r="F111" i="3" s="1"/>
  <c r="B111" i="3"/>
  <c r="E110" i="3"/>
  <c r="D110" i="3"/>
  <c r="C110" i="3"/>
  <c r="B110" i="3"/>
  <c r="I109" i="3"/>
  <c r="F109" i="3"/>
  <c r="E109" i="3"/>
  <c r="D109" i="3"/>
  <c r="C109" i="3"/>
  <c r="B109" i="3"/>
  <c r="E108" i="3"/>
  <c r="D108" i="3"/>
  <c r="H108" i="3" s="1"/>
  <c r="C108" i="3"/>
  <c r="F108" i="3" s="1"/>
  <c r="G108" i="3" s="1"/>
  <c r="B108" i="3"/>
  <c r="F107" i="3"/>
  <c r="I107" i="3" s="1"/>
  <c r="E107" i="3"/>
  <c r="D107" i="3"/>
  <c r="H107" i="3" s="1"/>
  <c r="C107" i="3"/>
  <c r="B107" i="3"/>
  <c r="G106" i="3"/>
  <c r="E106" i="3"/>
  <c r="D106" i="3"/>
  <c r="C106" i="3"/>
  <c r="F106" i="3" s="1"/>
  <c r="B106" i="3"/>
  <c r="F105" i="3"/>
  <c r="E105" i="3"/>
  <c r="D105" i="3"/>
  <c r="C105" i="3"/>
  <c r="B105" i="3"/>
  <c r="E104" i="3"/>
  <c r="D104" i="3"/>
  <c r="C104" i="3"/>
  <c r="B104" i="3"/>
  <c r="I103" i="3"/>
  <c r="G103" i="3"/>
  <c r="E103" i="3"/>
  <c r="D103" i="3"/>
  <c r="C103" i="3"/>
  <c r="F103" i="3" s="1"/>
  <c r="B103" i="3"/>
  <c r="H102" i="3"/>
  <c r="G102" i="3"/>
  <c r="E102" i="3"/>
  <c r="I102" i="3" s="1"/>
  <c r="D102" i="3"/>
  <c r="C102" i="3"/>
  <c r="F102" i="3" s="1"/>
  <c r="B102" i="3"/>
  <c r="E101" i="3"/>
  <c r="I101" i="3" s="1"/>
  <c r="D101" i="3"/>
  <c r="C101" i="3"/>
  <c r="F101" i="3" s="1"/>
  <c r="B101" i="3"/>
  <c r="E100" i="3"/>
  <c r="D100" i="3"/>
  <c r="H100" i="3" s="1"/>
  <c r="C100" i="3"/>
  <c r="F100" i="3" s="1"/>
  <c r="G100" i="3" s="1"/>
  <c r="B100" i="3"/>
  <c r="H99" i="3"/>
  <c r="G99" i="3"/>
  <c r="E99" i="3"/>
  <c r="D99" i="3"/>
  <c r="C99" i="3"/>
  <c r="F99" i="3" s="1"/>
  <c r="B99" i="3"/>
  <c r="G98" i="3"/>
  <c r="E98" i="3"/>
  <c r="I98" i="3" s="1"/>
  <c r="D98" i="3"/>
  <c r="H98" i="3" s="1"/>
  <c r="C98" i="3"/>
  <c r="F98" i="3" s="1"/>
  <c r="B98" i="3"/>
  <c r="E97" i="3"/>
  <c r="D97" i="3"/>
  <c r="C97" i="3"/>
  <c r="F97" i="3" s="1"/>
  <c r="B97" i="3"/>
  <c r="E96" i="3"/>
  <c r="D96" i="3"/>
  <c r="C96" i="3"/>
  <c r="F96" i="3" s="1"/>
  <c r="G96" i="3" s="1"/>
  <c r="B96" i="3"/>
  <c r="H95" i="3"/>
  <c r="G95" i="3"/>
  <c r="E95" i="3"/>
  <c r="D95" i="3"/>
  <c r="C95" i="3"/>
  <c r="F95" i="3" s="1"/>
  <c r="B95" i="3"/>
  <c r="H94" i="3"/>
  <c r="G94" i="3"/>
  <c r="E94" i="3"/>
  <c r="I94" i="3" s="1"/>
  <c r="D94" i="3"/>
  <c r="C94" i="3"/>
  <c r="F94" i="3" s="1"/>
  <c r="B94" i="3"/>
  <c r="E93" i="3"/>
  <c r="I93" i="3" s="1"/>
  <c r="D93" i="3"/>
  <c r="C93" i="3"/>
  <c r="F93" i="3" s="1"/>
  <c r="B93" i="3"/>
  <c r="E92" i="3"/>
  <c r="D92" i="3"/>
  <c r="H92" i="3" s="1"/>
  <c r="C92" i="3"/>
  <c r="F92" i="3" s="1"/>
  <c r="G92" i="3" s="1"/>
  <c r="B92" i="3"/>
  <c r="H91" i="3"/>
  <c r="G91" i="3"/>
  <c r="E91" i="3"/>
  <c r="D91" i="3"/>
  <c r="C91" i="3"/>
  <c r="F91" i="3" s="1"/>
  <c r="B91" i="3"/>
  <c r="G90" i="3"/>
  <c r="E90" i="3"/>
  <c r="I90" i="3" s="1"/>
  <c r="D90" i="3"/>
  <c r="H90" i="3" s="1"/>
  <c r="C90" i="3"/>
  <c r="F90" i="3" s="1"/>
  <c r="B90" i="3"/>
  <c r="E89" i="3"/>
  <c r="D89" i="3"/>
  <c r="C89" i="3"/>
  <c r="F89" i="3" s="1"/>
  <c r="B89" i="3"/>
  <c r="E88" i="3"/>
  <c r="D88" i="3"/>
  <c r="C88" i="3"/>
  <c r="F88" i="3" s="1"/>
  <c r="G88" i="3" s="1"/>
  <c r="B88" i="3"/>
  <c r="H87" i="3"/>
  <c r="G87" i="3"/>
  <c r="E87" i="3"/>
  <c r="D87" i="3"/>
  <c r="C87" i="3"/>
  <c r="F87" i="3" s="1"/>
  <c r="B87" i="3"/>
  <c r="H86" i="3"/>
  <c r="G86" i="3"/>
  <c r="E86" i="3"/>
  <c r="I86" i="3" s="1"/>
  <c r="D86" i="3"/>
  <c r="C86" i="3"/>
  <c r="F86" i="3" s="1"/>
  <c r="B86" i="3"/>
  <c r="E85" i="3"/>
  <c r="I85" i="3" s="1"/>
  <c r="D85" i="3"/>
  <c r="C85" i="3"/>
  <c r="F85" i="3" s="1"/>
  <c r="B85" i="3"/>
  <c r="E84" i="3"/>
  <c r="D84" i="3"/>
  <c r="C84" i="3"/>
  <c r="F84" i="3" s="1"/>
  <c r="B84" i="3"/>
  <c r="H83" i="3"/>
  <c r="G83" i="3"/>
  <c r="E83" i="3"/>
  <c r="D83" i="3"/>
  <c r="C83" i="3"/>
  <c r="F83" i="3" s="1"/>
  <c r="B83" i="3"/>
  <c r="G82" i="3"/>
  <c r="E82" i="3"/>
  <c r="I82" i="3" s="1"/>
  <c r="D82" i="3"/>
  <c r="H82" i="3" s="1"/>
  <c r="C82" i="3"/>
  <c r="F82" i="3" s="1"/>
  <c r="B82" i="3"/>
  <c r="E81" i="3"/>
  <c r="D81" i="3"/>
  <c r="C81" i="3"/>
  <c r="F81" i="3" s="1"/>
  <c r="B81" i="3"/>
  <c r="E80" i="3"/>
  <c r="D80" i="3"/>
  <c r="C80" i="3"/>
  <c r="F80" i="3" s="1"/>
  <c r="B80" i="3"/>
  <c r="H79" i="3"/>
  <c r="G79" i="3"/>
  <c r="E79" i="3"/>
  <c r="D79" i="3"/>
  <c r="C79" i="3"/>
  <c r="F79" i="3" s="1"/>
  <c r="B79" i="3"/>
  <c r="H78" i="3"/>
  <c r="G78" i="3"/>
  <c r="E78" i="3"/>
  <c r="I78" i="3" s="1"/>
  <c r="D78" i="3"/>
  <c r="C78" i="3"/>
  <c r="F78" i="3" s="1"/>
  <c r="B78" i="3"/>
  <c r="E77" i="3"/>
  <c r="I77" i="3" s="1"/>
  <c r="D77" i="3"/>
  <c r="C77" i="3"/>
  <c r="F77" i="3" s="1"/>
  <c r="B77" i="3"/>
  <c r="E76" i="3"/>
  <c r="D76" i="3"/>
  <c r="C76" i="3"/>
  <c r="F76" i="3" s="1"/>
  <c r="B76" i="3"/>
  <c r="H75" i="3"/>
  <c r="G75" i="3"/>
  <c r="E75" i="3"/>
  <c r="D75" i="3"/>
  <c r="C75" i="3"/>
  <c r="F75" i="3" s="1"/>
  <c r="B75" i="3"/>
  <c r="G74" i="3"/>
  <c r="E74" i="3"/>
  <c r="I74" i="3" s="1"/>
  <c r="D74" i="3"/>
  <c r="H74" i="3" s="1"/>
  <c r="C74" i="3"/>
  <c r="F74" i="3" s="1"/>
  <c r="B74" i="3"/>
  <c r="E73" i="3"/>
  <c r="D73" i="3"/>
  <c r="C73" i="3"/>
  <c r="B73" i="3"/>
  <c r="E72" i="3"/>
  <c r="D72" i="3"/>
  <c r="C72" i="3"/>
  <c r="B72" i="3"/>
  <c r="H71" i="3"/>
  <c r="G71" i="3"/>
  <c r="E71" i="3"/>
  <c r="D71" i="3"/>
  <c r="C71" i="3"/>
  <c r="F71" i="3" s="1"/>
  <c r="B71" i="3"/>
  <c r="H70" i="3"/>
  <c r="E70" i="3"/>
  <c r="I70" i="3" s="1"/>
  <c r="D70" i="3"/>
  <c r="C70" i="3"/>
  <c r="F70" i="3" s="1"/>
  <c r="B70" i="3"/>
  <c r="E69" i="3"/>
  <c r="D69" i="3"/>
  <c r="C69" i="3"/>
  <c r="B69" i="3"/>
  <c r="E68" i="3"/>
  <c r="D68" i="3"/>
  <c r="C68" i="3"/>
  <c r="B68" i="3"/>
  <c r="H67" i="3"/>
  <c r="G67" i="3"/>
  <c r="E67" i="3"/>
  <c r="D67" i="3"/>
  <c r="C67" i="3"/>
  <c r="F67" i="3" s="1"/>
  <c r="B67" i="3"/>
  <c r="H66" i="3"/>
  <c r="E66" i="3"/>
  <c r="I66" i="3" s="1"/>
  <c r="D66" i="3"/>
  <c r="C66" i="3"/>
  <c r="F66" i="3" s="1"/>
  <c r="B66" i="3"/>
  <c r="E65" i="3"/>
  <c r="D65" i="3"/>
  <c r="C65" i="3"/>
  <c r="B65" i="3"/>
  <c r="E64" i="3"/>
  <c r="D64" i="3"/>
  <c r="C64" i="3"/>
  <c r="B64" i="3"/>
  <c r="H63" i="3"/>
  <c r="G63" i="3"/>
  <c r="E63" i="3"/>
  <c r="D63" i="3"/>
  <c r="C63" i="3"/>
  <c r="F63" i="3" s="1"/>
  <c r="B63" i="3"/>
  <c r="H62" i="3"/>
  <c r="E62" i="3"/>
  <c r="I62" i="3" s="1"/>
  <c r="D62" i="3"/>
  <c r="C62" i="3"/>
  <c r="F62" i="3" s="1"/>
  <c r="B62" i="3"/>
  <c r="E61" i="3"/>
  <c r="D61" i="3"/>
  <c r="D140" i="3" s="1"/>
  <c r="C61" i="3"/>
  <c r="B61" i="3"/>
  <c r="E60" i="3"/>
  <c r="D60" i="3"/>
  <c r="C60" i="3"/>
  <c r="B60" i="3"/>
  <c r="I59" i="3"/>
  <c r="H59" i="3"/>
  <c r="E59" i="3"/>
  <c r="D59" i="3"/>
  <c r="C59" i="3"/>
  <c r="F59" i="3" s="1"/>
  <c r="B59" i="3"/>
  <c r="H58" i="3"/>
  <c r="G58" i="3"/>
  <c r="E58" i="3"/>
  <c r="I58" i="3" s="1"/>
  <c r="D58" i="3"/>
  <c r="C58" i="3"/>
  <c r="F58" i="3" s="1"/>
  <c r="B58" i="3"/>
  <c r="G57" i="3"/>
  <c r="E57" i="3"/>
  <c r="I57" i="3" s="1"/>
  <c r="D57" i="3"/>
  <c r="H57" i="3" s="1"/>
  <c r="C57" i="3"/>
  <c r="F57" i="3" s="1"/>
  <c r="B57" i="3"/>
  <c r="E56" i="3"/>
  <c r="I56" i="3" s="1"/>
  <c r="D56" i="3"/>
  <c r="H56" i="3" s="1"/>
  <c r="C56" i="3"/>
  <c r="F56" i="3" s="1"/>
  <c r="B56" i="3"/>
  <c r="E55" i="3"/>
  <c r="D55" i="3"/>
  <c r="H55" i="3" s="1"/>
  <c r="C55" i="3"/>
  <c r="F55" i="3" s="1"/>
  <c r="I55" i="3" s="1"/>
  <c r="B55" i="3"/>
  <c r="E54" i="3"/>
  <c r="D54" i="3"/>
  <c r="C54" i="3"/>
  <c r="B54" i="3"/>
  <c r="I53" i="3"/>
  <c r="G53" i="3"/>
  <c r="E53" i="3"/>
  <c r="D53" i="3"/>
  <c r="H53" i="3" s="1"/>
  <c r="C53" i="3"/>
  <c r="F53" i="3" s="1"/>
  <c r="B53" i="3"/>
  <c r="E52" i="3"/>
  <c r="D52" i="3"/>
  <c r="C52" i="3"/>
  <c r="B52" i="3"/>
  <c r="I51" i="3"/>
  <c r="H51" i="3"/>
  <c r="G51" i="3"/>
  <c r="E51" i="3"/>
  <c r="D51" i="3"/>
  <c r="C51" i="3"/>
  <c r="F51" i="3" s="1"/>
  <c r="B51" i="3"/>
  <c r="H50" i="3"/>
  <c r="G50" i="3"/>
  <c r="E50" i="3"/>
  <c r="I50" i="3" s="1"/>
  <c r="D50" i="3"/>
  <c r="C50" i="3"/>
  <c r="F50" i="3" s="1"/>
  <c r="B50" i="3"/>
  <c r="I49" i="3"/>
  <c r="G49" i="3"/>
  <c r="E49" i="3"/>
  <c r="D49" i="3"/>
  <c r="H49" i="3" s="1"/>
  <c r="C49" i="3"/>
  <c r="F49" i="3" s="1"/>
  <c r="B49" i="3"/>
  <c r="H48" i="3"/>
  <c r="E48" i="3"/>
  <c r="I48" i="3" s="1"/>
  <c r="D48" i="3"/>
  <c r="C48" i="3"/>
  <c r="F48" i="3" s="1"/>
  <c r="B48" i="3"/>
  <c r="E47" i="3"/>
  <c r="D47" i="3"/>
  <c r="C47" i="3"/>
  <c r="F47" i="3" s="1"/>
  <c r="I47" i="3" s="1"/>
  <c r="B47" i="3"/>
  <c r="E46" i="3"/>
  <c r="D46" i="3"/>
  <c r="C46" i="3"/>
  <c r="B46" i="3"/>
  <c r="E45" i="3"/>
  <c r="D45" i="3"/>
  <c r="C45" i="3"/>
  <c r="B45" i="3"/>
  <c r="E44" i="3"/>
  <c r="D44" i="3"/>
  <c r="C44" i="3"/>
  <c r="B44" i="3"/>
  <c r="E43" i="3"/>
  <c r="D43" i="3"/>
  <c r="C43" i="3"/>
  <c r="B43" i="3"/>
  <c r="E42" i="3"/>
  <c r="D42" i="3"/>
  <c r="C42" i="3"/>
  <c r="B42" i="3"/>
  <c r="E41" i="3"/>
  <c r="D41" i="3"/>
  <c r="C41" i="3"/>
  <c r="B41" i="3"/>
  <c r="E40" i="3"/>
  <c r="D40" i="3"/>
  <c r="C40" i="3"/>
  <c r="B40" i="3"/>
  <c r="E39" i="3"/>
  <c r="D39" i="3"/>
  <c r="C39" i="3"/>
  <c r="B39" i="3"/>
  <c r="E38" i="3"/>
  <c r="D38" i="3"/>
  <c r="C38" i="3"/>
  <c r="B38" i="3"/>
  <c r="E37" i="3"/>
  <c r="D37" i="3"/>
  <c r="C37" i="3"/>
  <c r="B37" i="3"/>
  <c r="E36" i="3"/>
  <c r="D36" i="3"/>
  <c r="C36" i="3"/>
  <c r="B36" i="3"/>
  <c r="E35" i="3"/>
  <c r="D35" i="3"/>
  <c r="C35" i="3"/>
  <c r="B35" i="3"/>
  <c r="E34" i="3"/>
  <c r="D34" i="3"/>
  <c r="C34" i="3"/>
  <c r="B34" i="3"/>
  <c r="E33" i="3"/>
  <c r="D33" i="3"/>
  <c r="C33" i="3"/>
  <c r="B33" i="3"/>
  <c r="E32" i="3"/>
  <c r="D32" i="3"/>
  <c r="C32" i="3"/>
  <c r="B32" i="3"/>
  <c r="E31" i="3"/>
  <c r="D31" i="3"/>
  <c r="C31" i="3"/>
  <c r="B31" i="3"/>
  <c r="E30" i="3"/>
  <c r="D30" i="3"/>
  <c r="C30" i="3"/>
  <c r="B30" i="3"/>
  <c r="E29" i="3"/>
  <c r="D29" i="3"/>
  <c r="C29" i="3"/>
  <c r="B29" i="3"/>
  <c r="E28" i="3"/>
  <c r="D28" i="3"/>
  <c r="C28" i="3"/>
  <c r="B28" i="3"/>
  <c r="E27" i="3"/>
  <c r="D27" i="3"/>
  <c r="C27" i="3"/>
  <c r="B27" i="3"/>
  <c r="E26" i="3"/>
  <c r="D26" i="3"/>
  <c r="C26" i="3"/>
  <c r="B26" i="3"/>
  <c r="E25" i="3"/>
  <c r="D25" i="3"/>
  <c r="C25" i="3"/>
  <c r="B25" i="3"/>
  <c r="E24" i="3"/>
  <c r="D24" i="3"/>
  <c r="C24" i="3"/>
  <c r="B24" i="3"/>
  <c r="E23" i="3"/>
  <c r="D23" i="3"/>
  <c r="C23" i="3"/>
  <c r="B23" i="3"/>
  <c r="E22" i="3"/>
  <c r="D22" i="3"/>
  <c r="C22" i="3"/>
  <c r="B22" i="3"/>
  <c r="E21" i="3"/>
  <c r="D21" i="3"/>
  <c r="C21" i="3"/>
  <c r="B21" i="3"/>
  <c r="E20" i="3"/>
  <c r="D20" i="3"/>
  <c r="C20" i="3"/>
  <c r="B20" i="3"/>
  <c r="E19" i="3"/>
  <c r="D19" i="3"/>
  <c r="C19" i="3"/>
  <c r="B19" i="3"/>
  <c r="E18" i="3"/>
  <c r="D18" i="3"/>
  <c r="C18" i="3"/>
  <c r="B18" i="3"/>
  <c r="E17" i="3"/>
  <c r="D17" i="3"/>
  <c r="C17" i="3"/>
  <c r="B17" i="3"/>
  <c r="E16" i="3"/>
  <c r="D16" i="3"/>
  <c r="C16" i="3"/>
  <c r="B16" i="3"/>
  <c r="E15" i="3"/>
  <c r="D15" i="3"/>
  <c r="C15" i="3"/>
  <c r="B15" i="3"/>
  <c r="E14" i="3"/>
  <c r="D14" i="3"/>
  <c r="C14" i="3"/>
  <c r="B14" i="3"/>
  <c r="E13" i="3"/>
  <c r="D13" i="3"/>
  <c r="C13" i="3"/>
  <c r="B13" i="3"/>
  <c r="E12" i="3"/>
  <c r="D12" i="3"/>
  <c r="C12" i="3"/>
  <c r="B12" i="3"/>
  <c r="E11" i="3"/>
  <c r="D11" i="3"/>
  <c r="C11" i="3"/>
  <c r="B11" i="3"/>
  <c r="E10" i="3"/>
  <c r="D10" i="3"/>
  <c r="C10" i="3"/>
  <c r="B10" i="3"/>
  <c r="E9" i="3"/>
  <c r="D9" i="3"/>
  <c r="C9" i="3"/>
  <c r="B9" i="3"/>
  <c r="E8" i="3"/>
  <c r="D8" i="3"/>
  <c r="C8" i="3"/>
  <c r="B8" i="3"/>
  <c r="E7" i="3"/>
  <c r="D7" i="3"/>
  <c r="C7" i="3"/>
  <c r="B7" i="3"/>
  <c r="E6" i="3"/>
  <c r="D6" i="3"/>
  <c r="C6" i="3"/>
  <c r="B6" i="3"/>
  <c r="E5" i="3"/>
  <c r="D5" i="3"/>
  <c r="C5" i="3"/>
  <c r="B5" i="3"/>
  <c r="E4" i="3"/>
  <c r="D4" i="3"/>
  <c r="C4" i="3"/>
  <c r="B4" i="3"/>
  <c r="E3" i="3"/>
  <c r="D3" i="3"/>
  <c r="D138" i="3" s="1"/>
  <c r="C3" i="3"/>
  <c r="B3" i="3"/>
  <c r="H51" i="2"/>
  <c r="H53" i="2" s="1"/>
  <c r="G51" i="2"/>
  <c r="F51" i="2"/>
  <c r="E51" i="2" s="1"/>
  <c r="C51" i="2" a="1"/>
  <c r="C51" i="2" s="1"/>
  <c r="H49" i="2"/>
  <c r="G49" i="2"/>
  <c r="F49" i="2"/>
  <c r="E49" i="2" s="1"/>
  <c r="C49" i="2" a="1"/>
  <c r="C49" i="2" s="1"/>
  <c r="H47" i="2"/>
  <c r="G47" i="2"/>
  <c r="F47" i="2"/>
  <c r="C47" i="2" a="1"/>
  <c r="C47" i="2" s="1"/>
  <c r="H45" i="2"/>
  <c r="G45" i="2"/>
  <c r="G53" i="2" s="1"/>
  <c r="F45" i="2"/>
  <c r="C45" i="2" a="1"/>
  <c r="C45" i="2" s="1"/>
  <c r="H43" i="2"/>
  <c r="G43" i="2"/>
  <c r="F43" i="2"/>
  <c r="E43" i="2"/>
  <c r="C43" i="2" a="1"/>
  <c r="C43" i="2" s="1"/>
  <c r="H39" i="2"/>
  <c r="G39" i="2"/>
  <c r="E39" i="2" s="1"/>
  <c r="F39" i="2"/>
  <c r="C39" i="2" a="1"/>
  <c r="C39" i="2"/>
  <c r="H37" i="2"/>
  <c r="G37" i="2"/>
  <c r="F37" i="2"/>
  <c r="E37" i="2" s="1"/>
  <c r="C37" i="2" a="1"/>
  <c r="C37" i="2"/>
  <c r="H35" i="2"/>
  <c r="G35" i="2"/>
  <c r="E35" i="2" s="1"/>
  <c r="F35" i="2"/>
  <c r="C35" i="2" a="1"/>
  <c r="C35" i="2" s="1"/>
  <c r="H33" i="2"/>
  <c r="G33" i="2"/>
  <c r="F33" i="2"/>
  <c r="E33" i="2"/>
  <c r="C33" i="2" a="1"/>
  <c r="C33" i="2"/>
  <c r="H30" i="2"/>
  <c r="G30" i="2"/>
  <c r="F30" i="2"/>
  <c r="C30" i="2" a="1"/>
  <c r="C30" i="2"/>
  <c r="H24" i="2"/>
  <c r="G24" i="2"/>
  <c r="F24" i="2"/>
  <c r="E24" i="2"/>
  <c r="C24" i="2" a="1"/>
  <c r="C24" i="2"/>
  <c r="H22" i="2"/>
  <c r="G22" i="2"/>
  <c r="F22" i="2"/>
  <c r="E22" i="2"/>
  <c r="C22" i="2" a="1"/>
  <c r="C22" i="2"/>
  <c r="H19" i="2"/>
  <c r="G19" i="2"/>
  <c r="F19" i="2"/>
  <c r="E19" i="2"/>
  <c r="C19" i="2" a="1"/>
  <c r="C19" i="2"/>
  <c r="H17" i="2"/>
  <c r="G17" i="2"/>
  <c r="E17" i="2" s="1"/>
  <c r="F17" i="2"/>
  <c r="C17" i="2" a="1"/>
  <c r="C17" i="2"/>
  <c r="H11" i="2"/>
  <c r="G11" i="2"/>
  <c r="E11" i="2" s="1"/>
  <c r="F11" i="2"/>
  <c r="C11" i="2" a="1"/>
  <c r="C11" i="2" s="1"/>
  <c r="H9" i="2"/>
  <c r="G9" i="2"/>
  <c r="E9" i="2" s="1"/>
  <c r="F9" i="2"/>
  <c r="C9" i="2" a="1"/>
  <c r="C9" i="2" s="1"/>
  <c r="H7" i="2"/>
  <c r="E7" i="2" s="1"/>
  <c r="G7" i="2"/>
  <c r="F7" i="2"/>
  <c r="C7" i="2" a="1"/>
  <c r="C7" i="2"/>
  <c r="H4" i="2"/>
  <c r="G4" i="2"/>
  <c r="F4" i="2"/>
  <c r="C4" i="2" a="1"/>
  <c r="C4" i="2"/>
  <c r="H981" i="1"/>
  <c r="G981" i="1"/>
  <c r="F981" i="1"/>
  <c r="C981" i="1" a="1"/>
  <c r="C981" i="1"/>
  <c r="H978" i="1"/>
  <c r="G978" i="1"/>
  <c r="F978" i="1"/>
  <c r="E978" i="1"/>
  <c r="C978" i="1" a="1"/>
  <c r="C978" i="1"/>
  <c r="H976" i="1"/>
  <c r="G976" i="1"/>
  <c r="F976" i="1"/>
  <c r="E976" i="1"/>
  <c r="C976" i="1" a="1"/>
  <c r="C976" i="1"/>
  <c r="H973" i="1"/>
  <c r="G973" i="1"/>
  <c r="F973" i="1"/>
  <c r="E973" i="1" s="1"/>
  <c r="C973" i="1" a="1"/>
  <c r="C973" i="1" s="1"/>
  <c r="H968" i="1"/>
  <c r="G968" i="1"/>
  <c r="E968" i="1" s="1"/>
  <c r="F968" i="1"/>
  <c r="C968" i="1" a="1"/>
  <c r="C968" i="1" s="1"/>
  <c r="H966" i="1"/>
  <c r="G966" i="1"/>
  <c r="F966" i="1"/>
  <c r="E966" i="1"/>
  <c r="C966" i="1" a="1"/>
  <c r="C966" i="1"/>
  <c r="H964" i="1"/>
  <c r="G964" i="1"/>
  <c r="F964" i="1"/>
  <c r="E964" i="1" s="1"/>
  <c r="C964" i="1" a="1"/>
  <c r="C964" i="1"/>
  <c r="H954" i="1"/>
  <c r="G954" i="1"/>
  <c r="F954" i="1"/>
  <c r="E954" i="1" s="1"/>
  <c r="C954" i="1" a="1"/>
  <c r="C954" i="1" s="1"/>
  <c r="H950" i="1"/>
  <c r="G950" i="1"/>
  <c r="E950" i="1" s="1"/>
  <c r="F950" i="1"/>
  <c r="C950" i="1" a="1"/>
  <c r="C950" i="1" s="1"/>
  <c r="H934" i="1"/>
  <c r="G934" i="1"/>
  <c r="F934" i="1"/>
  <c r="E934" i="1"/>
  <c r="C934" i="1" a="1"/>
  <c r="C934" i="1" s="1"/>
  <c r="H909" i="1"/>
  <c r="G909" i="1"/>
  <c r="F909" i="1"/>
  <c r="E909" i="1" s="1"/>
  <c r="C909" i="1" a="1"/>
  <c r="C909" i="1"/>
  <c r="H906" i="1"/>
  <c r="G906" i="1"/>
  <c r="F906" i="1"/>
  <c r="E906" i="1"/>
  <c r="C906" i="1" a="1"/>
  <c r="C906" i="1" s="1"/>
  <c r="H901" i="1"/>
  <c r="G901" i="1"/>
  <c r="F901" i="1"/>
  <c r="E901" i="1" s="1"/>
  <c r="C901" i="1" a="1"/>
  <c r="C901" i="1"/>
  <c r="H897" i="1"/>
  <c r="G897" i="1"/>
  <c r="F897" i="1"/>
  <c r="E897" i="1"/>
  <c r="C897" i="1" a="1"/>
  <c r="C897" i="1" s="1"/>
  <c r="H881" i="1"/>
  <c r="G881" i="1"/>
  <c r="F881" i="1"/>
  <c r="E881" i="1" s="1"/>
  <c r="C881" i="1" a="1"/>
  <c r="C881" i="1"/>
  <c r="H873" i="1"/>
  <c r="G873" i="1"/>
  <c r="F873" i="1"/>
  <c r="E873" i="1"/>
  <c r="C873" i="1" a="1"/>
  <c r="C873" i="1" s="1"/>
  <c r="H868" i="1"/>
  <c r="G868" i="1"/>
  <c r="F868" i="1"/>
  <c r="E868" i="1" s="1"/>
  <c r="C868" i="1" a="1"/>
  <c r="C868" i="1"/>
  <c r="H855" i="1"/>
  <c r="G855" i="1"/>
  <c r="F855" i="1"/>
  <c r="E855" i="1"/>
  <c r="C855" i="1" a="1"/>
  <c r="C855" i="1" s="1"/>
  <c r="H825" i="1"/>
  <c r="G825" i="1"/>
  <c r="F825" i="1"/>
  <c r="E825" i="1" s="1"/>
  <c r="C825" i="1" a="1"/>
  <c r="C825" i="1"/>
  <c r="H818" i="1"/>
  <c r="G818" i="1"/>
  <c r="F818" i="1"/>
  <c r="E818" i="1"/>
  <c r="C818" i="1" a="1"/>
  <c r="C818" i="1" s="1"/>
  <c r="H808" i="1"/>
  <c r="G808" i="1"/>
  <c r="F808" i="1"/>
  <c r="E808" i="1" s="1"/>
  <c r="C808" i="1" a="1"/>
  <c r="C808" i="1"/>
  <c r="H803" i="1"/>
  <c r="G803" i="1"/>
  <c r="F803" i="1"/>
  <c r="E803" i="1"/>
  <c r="C803" i="1" a="1"/>
  <c r="C803" i="1" s="1"/>
  <c r="H794" i="1"/>
  <c r="G794" i="1"/>
  <c r="F794" i="1"/>
  <c r="E794" i="1" s="1"/>
  <c r="C794" i="1" a="1"/>
  <c r="C794" i="1"/>
  <c r="H777" i="1"/>
  <c r="G777" i="1"/>
  <c r="E777" i="1" s="1"/>
  <c r="F777" i="1"/>
  <c r="C777" i="1" a="1"/>
  <c r="C777" i="1" s="1"/>
  <c r="H765" i="1"/>
  <c r="G765" i="1"/>
  <c r="E765" i="1" s="1"/>
  <c r="F765" i="1"/>
  <c r="C765" i="1" a="1"/>
  <c r="C765" i="1"/>
  <c r="H758" i="1"/>
  <c r="G758" i="1"/>
  <c r="F758" i="1"/>
  <c r="E758" i="1"/>
  <c r="C758" i="1" a="1"/>
  <c r="C758" i="1"/>
  <c r="H748" i="1"/>
  <c r="G748" i="1"/>
  <c r="F748" i="1"/>
  <c r="E748" i="1" s="1"/>
  <c r="C748" i="1" a="1"/>
  <c r="C748" i="1"/>
  <c r="H743" i="1"/>
  <c r="G743" i="1"/>
  <c r="E743" i="1" s="1"/>
  <c r="F743" i="1"/>
  <c r="C743" i="1" a="1"/>
  <c r="C743" i="1" s="1"/>
  <c r="H735" i="1"/>
  <c r="G735" i="1"/>
  <c r="E735" i="1" s="1"/>
  <c r="F735" i="1"/>
  <c r="C735" i="1" a="1"/>
  <c r="C735" i="1"/>
  <c r="H718" i="1"/>
  <c r="G718" i="1"/>
  <c r="F718" i="1"/>
  <c r="E718" i="1"/>
  <c r="C718" i="1" a="1"/>
  <c r="C718" i="1"/>
  <c r="H714" i="1"/>
  <c r="G714" i="1"/>
  <c r="F714" i="1"/>
  <c r="E714" i="1" s="1"/>
  <c r="C714" i="1" a="1"/>
  <c r="C714" i="1"/>
  <c r="H710" i="1"/>
  <c r="G710" i="1"/>
  <c r="E710" i="1" s="1"/>
  <c r="F710" i="1"/>
  <c r="C710" i="1" a="1"/>
  <c r="C710" i="1" s="1"/>
  <c r="H707" i="1"/>
  <c r="G707" i="1"/>
  <c r="E707" i="1" s="1"/>
  <c r="F707" i="1"/>
  <c r="C707" i="1" a="1"/>
  <c r="C707" i="1"/>
  <c r="H700" i="1"/>
  <c r="G700" i="1"/>
  <c r="F700" i="1"/>
  <c r="E700" i="1"/>
  <c r="C700" i="1" a="1"/>
  <c r="C700" i="1"/>
  <c r="H698" i="1"/>
  <c r="G698" i="1"/>
  <c r="F698" i="1"/>
  <c r="E698" i="1" s="1"/>
  <c r="C698" i="1" a="1"/>
  <c r="C698" i="1"/>
  <c r="H690" i="1"/>
  <c r="G690" i="1"/>
  <c r="E690" i="1" s="1"/>
  <c r="F690" i="1"/>
  <c r="C690" i="1" a="1"/>
  <c r="C690" i="1" s="1"/>
  <c r="H688" i="1"/>
  <c r="G688" i="1"/>
  <c r="E688" i="1" s="1"/>
  <c r="F688" i="1"/>
  <c r="C688" i="1" a="1"/>
  <c r="C688" i="1"/>
  <c r="H684" i="1"/>
  <c r="G684" i="1"/>
  <c r="F684" i="1"/>
  <c r="E684" i="1"/>
  <c r="C684" i="1" a="1"/>
  <c r="C684" i="1"/>
  <c r="H669" i="1"/>
  <c r="G669" i="1"/>
  <c r="F669" i="1"/>
  <c r="E669" i="1" s="1"/>
  <c r="C669" i="1" a="1"/>
  <c r="C669" i="1" s="1"/>
  <c r="H664" i="1"/>
  <c r="G664" i="1"/>
  <c r="E664" i="1" s="1"/>
  <c r="F664" i="1"/>
  <c r="C664" i="1" a="1"/>
  <c r="C664" i="1" s="1"/>
  <c r="H658" i="1"/>
  <c r="G658" i="1"/>
  <c r="E658" i="1" s="1"/>
  <c r="F658" i="1"/>
  <c r="C658" i="1" a="1"/>
  <c r="C658" i="1"/>
  <c r="H655" i="1"/>
  <c r="G655" i="1"/>
  <c r="F655" i="1"/>
  <c r="E655" i="1"/>
  <c r="C655" i="1" a="1"/>
  <c r="C655" i="1"/>
  <c r="H650" i="1"/>
  <c r="G650" i="1"/>
  <c r="F650" i="1"/>
  <c r="E650" i="1" s="1"/>
  <c r="C650" i="1" a="1"/>
  <c r="C650" i="1"/>
  <c r="H646" i="1"/>
  <c r="G646" i="1"/>
  <c r="E646" i="1" s="1"/>
  <c r="F646" i="1"/>
  <c r="C646" i="1" a="1"/>
  <c r="C646" i="1" s="1"/>
  <c r="H641" i="1"/>
  <c r="G641" i="1"/>
  <c r="E641" i="1" s="1"/>
  <c r="F641" i="1"/>
  <c r="C641" i="1" a="1"/>
  <c r="C641" i="1"/>
  <c r="H627" i="1"/>
  <c r="G627" i="1"/>
  <c r="F627" i="1"/>
  <c r="E627" i="1"/>
  <c r="C627" i="1" a="1"/>
  <c r="C627" i="1"/>
  <c r="H620" i="1"/>
  <c r="G620" i="1"/>
  <c r="F620" i="1"/>
  <c r="E620" i="1" s="1"/>
  <c r="C620" i="1" a="1"/>
  <c r="C620" i="1"/>
  <c r="H607" i="1"/>
  <c r="G607" i="1"/>
  <c r="E607" i="1" s="1"/>
  <c r="F607" i="1"/>
  <c r="C607" i="1" a="1"/>
  <c r="C607" i="1" s="1"/>
  <c r="H603" i="1"/>
  <c r="G603" i="1"/>
  <c r="E603" i="1" s="1"/>
  <c r="F603" i="1"/>
  <c r="C603" i="1" a="1"/>
  <c r="C603" i="1"/>
  <c r="H598" i="1"/>
  <c r="G598" i="1"/>
  <c r="F598" i="1"/>
  <c r="E598" i="1"/>
  <c r="C598" i="1" a="1"/>
  <c r="C598" i="1"/>
  <c r="H590" i="1"/>
  <c r="G590" i="1"/>
  <c r="F590" i="1"/>
  <c r="E590" i="1" s="1"/>
  <c r="C590" i="1" a="1"/>
  <c r="C590" i="1"/>
  <c r="H585" i="1"/>
  <c r="G585" i="1"/>
  <c r="E585" i="1" s="1"/>
  <c r="F585" i="1"/>
  <c r="C585" i="1" a="1"/>
  <c r="C585" i="1" s="1"/>
  <c r="H569" i="1"/>
  <c r="G569" i="1"/>
  <c r="E569" i="1" s="1"/>
  <c r="F569" i="1"/>
  <c r="C569" i="1" a="1"/>
  <c r="C569" i="1"/>
  <c r="H554" i="1"/>
  <c r="G554" i="1"/>
  <c r="F554" i="1"/>
  <c r="E554" i="1"/>
  <c r="C554" i="1" a="1"/>
  <c r="C554" i="1" s="1"/>
  <c r="H537" i="1"/>
  <c r="G537" i="1"/>
  <c r="F537" i="1"/>
  <c r="E537" i="1" s="1"/>
  <c r="C537" i="1" a="1"/>
  <c r="C537" i="1" s="1"/>
  <c r="H534" i="1"/>
  <c r="G534" i="1"/>
  <c r="E534" i="1" s="1"/>
  <c r="F534" i="1"/>
  <c r="C534" i="1" a="1"/>
  <c r="C534" i="1" s="1"/>
  <c r="H528" i="1"/>
  <c r="G528" i="1"/>
  <c r="F528" i="1"/>
  <c r="E528" i="1" s="1"/>
  <c r="C528" i="1" a="1"/>
  <c r="C528" i="1"/>
  <c r="H516" i="1"/>
  <c r="G516" i="1"/>
  <c r="F516" i="1"/>
  <c r="E516" i="1"/>
  <c r="C516" i="1" a="1"/>
  <c r="C516" i="1" s="1"/>
  <c r="H513" i="1"/>
  <c r="G513" i="1"/>
  <c r="F513" i="1"/>
  <c r="E513" i="1" s="1"/>
  <c r="C513" i="1" a="1"/>
  <c r="C513" i="1"/>
  <c r="H508" i="1"/>
  <c r="G508" i="1"/>
  <c r="E508" i="1" s="1"/>
  <c r="F508" i="1"/>
  <c r="C508" i="1" a="1"/>
  <c r="C508" i="1" s="1"/>
  <c r="H501" i="1"/>
  <c r="G501" i="1"/>
  <c r="G986" i="1" s="1"/>
  <c r="F501" i="1"/>
  <c r="E501" i="1" s="1"/>
  <c r="C501" i="1" a="1"/>
  <c r="C501" i="1"/>
  <c r="H497" i="1"/>
  <c r="G497" i="1"/>
  <c r="F497" i="1"/>
  <c r="F986" i="1" s="1"/>
  <c r="E497" i="1"/>
  <c r="C497" i="1" a="1"/>
  <c r="C497" i="1" s="1"/>
  <c r="H488" i="1"/>
  <c r="G488" i="1"/>
  <c r="F488" i="1"/>
  <c r="E488" i="1" s="1"/>
  <c r="C488" i="1" a="1"/>
  <c r="C488" i="1"/>
  <c r="H486" i="1"/>
  <c r="G486" i="1"/>
  <c r="F486" i="1"/>
  <c r="E486" i="1"/>
  <c r="C486" i="1" a="1"/>
  <c r="C486" i="1" s="1"/>
  <c r="H484" i="1"/>
  <c r="G484" i="1"/>
  <c r="F484" i="1"/>
  <c r="E484" i="1"/>
  <c r="C484" i="1" a="1"/>
  <c r="C484" i="1" s="1"/>
  <c r="H480" i="1"/>
  <c r="G480" i="1"/>
  <c r="F480" i="1"/>
  <c r="E480" i="1"/>
  <c r="C480" i="1" a="1"/>
  <c r="C480" i="1"/>
  <c r="H471" i="1"/>
  <c r="G471" i="1"/>
  <c r="F471" i="1"/>
  <c r="E471" i="1" s="1"/>
  <c r="C471" i="1" a="1"/>
  <c r="C471" i="1"/>
  <c r="H468" i="1"/>
  <c r="G468" i="1"/>
  <c r="F468" i="1"/>
  <c r="E468" i="1" s="1"/>
  <c r="C468" i="1" a="1"/>
  <c r="C468" i="1" s="1"/>
  <c r="H454" i="1"/>
  <c r="G454" i="1"/>
  <c r="F454" i="1"/>
  <c r="E454" i="1"/>
  <c r="C454" i="1" a="1"/>
  <c r="C454" i="1" s="1"/>
  <c r="H442" i="1"/>
  <c r="G442" i="1"/>
  <c r="F442" i="1"/>
  <c r="E442" i="1"/>
  <c r="C442" i="1" a="1"/>
  <c r="C442" i="1"/>
  <c r="H437" i="1"/>
  <c r="G437" i="1"/>
  <c r="F437" i="1"/>
  <c r="E437" i="1" s="1"/>
  <c r="C437" i="1" a="1"/>
  <c r="C437" i="1"/>
  <c r="H417" i="1"/>
  <c r="G417" i="1"/>
  <c r="F417" i="1"/>
  <c r="E417" i="1" s="1"/>
  <c r="C417" i="1" a="1"/>
  <c r="C417" i="1" s="1"/>
  <c r="H413" i="1"/>
  <c r="G413" i="1"/>
  <c r="F413" i="1"/>
  <c r="E413" i="1"/>
  <c r="C413" i="1" a="1"/>
  <c r="C413" i="1" s="1"/>
  <c r="H407" i="1"/>
  <c r="G407" i="1"/>
  <c r="F407" i="1"/>
  <c r="E407" i="1"/>
  <c r="C407" i="1" a="1"/>
  <c r="C407" i="1"/>
  <c r="H403" i="1"/>
  <c r="G403" i="1"/>
  <c r="F403" i="1"/>
  <c r="E403" i="1" s="1"/>
  <c r="C403" i="1" a="1"/>
  <c r="C403" i="1"/>
  <c r="H400" i="1"/>
  <c r="G400" i="1"/>
  <c r="F400" i="1"/>
  <c r="E400" i="1" s="1"/>
  <c r="C400" i="1" a="1"/>
  <c r="C400" i="1" s="1"/>
  <c r="H383" i="1"/>
  <c r="G383" i="1"/>
  <c r="F383" i="1"/>
  <c r="E383" i="1"/>
  <c r="C383" i="1" a="1"/>
  <c r="C383" i="1" s="1"/>
  <c r="H375" i="1"/>
  <c r="G375" i="1"/>
  <c r="F375" i="1"/>
  <c r="E375" i="1"/>
  <c r="C375" i="1" a="1"/>
  <c r="C375" i="1"/>
  <c r="H370" i="1"/>
  <c r="G370" i="1"/>
  <c r="F370" i="1"/>
  <c r="E370" i="1" s="1"/>
  <c r="C370" i="1" a="1"/>
  <c r="C370" i="1"/>
  <c r="H365" i="1"/>
  <c r="G365" i="1"/>
  <c r="F365" i="1"/>
  <c r="E365" i="1" s="1"/>
  <c r="C365" i="1" a="1"/>
  <c r="C365" i="1" s="1"/>
  <c r="H345" i="1"/>
  <c r="G345" i="1"/>
  <c r="F345" i="1"/>
  <c r="E345" i="1"/>
  <c r="C345" i="1" a="1"/>
  <c r="C345" i="1" s="1"/>
  <c r="H338" i="1"/>
  <c r="G338" i="1"/>
  <c r="F338" i="1"/>
  <c r="E338" i="1"/>
  <c r="C338" i="1" a="1"/>
  <c r="C338" i="1"/>
  <c r="H323" i="1"/>
  <c r="G323" i="1"/>
  <c r="F323" i="1"/>
  <c r="E323" i="1" s="1"/>
  <c r="C323" i="1" a="1"/>
  <c r="C323" i="1"/>
  <c r="H316" i="1"/>
  <c r="G316" i="1"/>
  <c r="F316" i="1"/>
  <c r="E316" i="1" s="1"/>
  <c r="C316" i="1" a="1"/>
  <c r="C316" i="1" s="1"/>
  <c r="H311" i="1"/>
  <c r="G311" i="1"/>
  <c r="F311" i="1"/>
  <c r="E311" i="1"/>
  <c r="C311" i="1" a="1"/>
  <c r="C311" i="1" s="1"/>
  <c r="H304" i="1"/>
  <c r="G304" i="1"/>
  <c r="F304" i="1"/>
  <c r="E304" i="1"/>
  <c r="C304" i="1" a="1"/>
  <c r="C304" i="1"/>
  <c r="H298" i="1"/>
  <c r="G298" i="1"/>
  <c r="F298" i="1"/>
  <c r="E298" i="1" s="1"/>
  <c r="C298" i="1" a="1"/>
  <c r="C298" i="1"/>
  <c r="H292" i="1"/>
  <c r="G292" i="1"/>
  <c r="F292" i="1"/>
  <c r="E292" i="1" s="1"/>
  <c r="C292" i="1" a="1"/>
  <c r="C292" i="1" s="1"/>
  <c r="H285" i="1"/>
  <c r="G285" i="1"/>
  <c r="F285" i="1"/>
  <c r="E285" i="1"/>
  <c r="C285" i="1" a="1"/>
  <c r="C285" i="1" s="1"/>
  <c r="H279" i="1"/>
  <c r="G279" i="1"/>
  <c r="F279" i="1"/>
  <c r="E279" i="1"/>
  <c r="C279" i="1" a="1"/>
  <c r="C279" i="1"/>
  <c r="H276" i="1"/>
  <c r="G276" i="1"/>
  <c r="F276" i="1"/>
  <c r="E276" i="1" s="1"/>
  <c r="C276" i="1" a="1"/>
  <c r="C276" i="1"/>
  <c r="H270" i="1"/>
  <c r="G270" i="1"/>
  <c r="F270" i="1"/>
  <c r="E270" i="1" s="1"/>
  <c r="C270" i="1" a="1"/>
  <c r="C270" i="1" s="1"/>
  <c r="H260" i="1"/>
  <c r="G260" i="1"/>
  <c r="F260" i="1"/>
  <c r="E260" i="1"/>
  <c r="C260" i="1" a="1"/>
  <c r="C260" i="1" s="1"/>
  <c r="H253" i="1"/>
  <c r="G253" i="1"/>
  <c r="F253" i="1"/>
  <c r="E253" i="1"/>
  <c r="C253" i="1" a="1"/>
  <c r="C253" i="1"/>
  <c r="H247" i="1"/>
  <c r="G247" i="1"/>
  <c r="F247" i="1"/>
  <c r="E247" i="1" s="1"/>
  <c r="C247" i="1" a="1"/>
  <c r="C247" i="1"/>
  <c r="H242" i="1"/>
  <c r="G242" i="1"/>
  <c r="F242" i="1"/>
  <c r="E242" i="1" s="1"/>
  <c r="C242" i="1" a="1"/>
  <c r="C242" i="1" s="1"/>
  <c r="H233" i="1"/>
  <c r="G233" i="1"/>
  <c r="F233" i="1"/>
  <c r="E233" i="1"/>
  <c r="C233" i="1" a="1"/>
  <c r="C233" i="1" s="1"/>
  <c r="H217" i="1"/>
  <c r="G217" i="1"/>
  <c r="F217" i="1"/>
  <c r="E217" i="1"/>
  <c r="C217" i="1" a="1"/>
  <c r="C217" i="1"/>
  <c r="H213" i="1"/>
  <c r="G213" i="1"/>
  <c r="F213" i="1"/>
  <c r="E213" i="1" s="1"/>
  <c r="C213" i="1" a="1"/>
  <c r="C213" i="1"/>
  <c r="H205" i="1"/>
  <c r="G205" i="1"/>
  <c r="F205" i="1"/>
  <c r="E205" i="1" s="1"/>
  <c r="C205" i="1" a="1"/>
  <c r="C205" i="1" s="1"/>
  <c r="H192" i="1"/>
  <c r="G192" i="1"/>
  <c r="F192" i="1"/>
  <c r="E192" i="1"/>
  <c r="C192" i="1" a="1"/>
  <c r="C192" i="1" s="1"/>
  <c r="H170" i="1"/>
  <c r="E170" i="1" s="1"/>
  <c r="G170" i="1"/>
  <c r="F170" i="1"/>
  <c r="C170" i="1" a="1"/>
  <c r="C170" i="1"/>
  <c r="H155" i="1"/>
  <c r="G155" i="1"/>
  <c r="F155" i="1"/>
  <c r="E155" i="1" s="1"/>
  <c r="C155" i="1" a="1"/>
  <c r="C155" i="1"/>
  <c r="H138" i="1"/>
  <c r="G138" i="1"/>
  <c r="F138" i="1"/>
  <c r="E138" i="1" s="1"/>
  <c r="C138" i="1" a="1"/>
  <c r="C138" i="1" s="1"/>
  <c r="H132" i="1"/>
  <c r="G132" i="1"/>
  <c r="F132" i="1"/>
  <c r="E132" i="1"/>
  <c r="C132" i="1" a="1"/>
  <c r="C132" i="1" s="1"/>
  <c r="H130" i="1"/>
  <c r="E130" i="1" s="1"/>
  <c r="G130" i="1"/>
  <c r="F130" i="1"/>
  <c r="C130" i="1" a="1"/>
  <c r="C130" i="1"/>
  <c r="H120" i="1"/>
  <c r="G120" i="1"/>
  <c r="F120" i="1"/>
  <c r="E120" i="1" s="1"/>
  <c r="C120" i="1" a="1"/>
  <c r="C120" i="1"/>
  <c r="H97" i="1"/>
  <c r="G97" i="1"/>
  <c r="F97" i="1"/>
  <c r="E97" i="1" s="1"/>
  <c r="C97" i="1" a="1"/>
  <c r="C97" i="1" s="1"/>
  <c r="H67" i="1"/>
  <c r="G67" i="1"/>
  <c r="F67" i="1"/>
  <c r="E67" i="1"/>
  <c r="C67" i="1" a="1"/>
  <c r="C67" i="1" s="1"/>
  <c r="H62" i="1"/>
  <c r="E62" i="1" s="1"/>
  <c r="G62" i="1"/>
  <c r="F62" i="1"/>
  <c r="C62" i="1" a="1"/>
  <c r="C62" i="1"/>
  <c r="H54" i="1"/>
  <c r="G54" i="1"/>
  <c r="F54" i="1"/>
  <c r="E54" i="1" s="1"/>
  <c r="C54" i="1" a="1"/>
  <c r="C54" i="1"/>
  <c r="H52" i="1"/>
  <c r="G52" i="1"/>
  <c r="F52" i="1"/>
  <c r="E52" i="1" s="1"/>
  <c r="C52" i="1" a="1"/>
  <c r="C52" i="1" s="1"/>
  <c r="H46" i="1"/>
  <c r="G46" i="1"/>
  <c r="F46" i="1"/>
  <c r="E46" i="1"/>
  <c r="C46" i="1" a="1"/>
  <c r="C46" i="1" s="1"/>
  <c r="H33" i="1"/>
  <c r="E33" i="1" s="1"/>
  <c r="G33" i="1"/>
  <c r="F33" i="1"/>
  <c r="C33" i="1" a="1"/>
  <c r="C33" i="1"/>
  <c r="H27" i="1"/>
  <c r="G27" i="1"/>
  <c r="F27" i="1"/>
  <c r="E27" i="1" s="1"/>
  <c r="C27" i="1" a="1"/>
  <c r="C27" i="1"/>
  <c r="H23" i="1"/>
  <c r="G23" i="1"/>
  <c r="F23" i="1"/>
  <c r="E23" i="1" s="1"/>
  <c r="C23" i="1" a="1"/>
  <c r="C23" i="1" s="1"/>
  <c r="H18" i="1"/>
  <c r="G18" i="1"/>
  <c r="F18" i="1"/>
  <c r="E18" i="1"/>
  <c r="C18" i="1" a="1"/>
  <c r="C18" i="1" s="1"/>
  <c r="H7" i="1"/>
  <c r="H496" i="1" s="1"/>
  <c r="G7" i="1"/>
  <c r="G496" i="1" s="1"/>
  <c r="G6" i="1" s="1"/>
  <c r="F7" i="1"/>
  <c r="C7" i="1" a="1"/>
  <c r="C7" i="1"/>
  <c r="Q6" i="1"/>
  <c r="P6" i="1"/>
  <c r="O6" i="1"/>
  <c r="C496" i="1" l="1"/>
  <c r="C6" i="1" s="1"/>
  <c r="I9" i="3"/>
  <c r="I10" i="3"/>
  <c r="H6" i="1"/>
  <c r="C986" i="1"/>
  <c r="E4" i="2"/>
  <c r="F42" i="2"/>
  <c r="G9" i="3"/>
  <c r="F9" i="3"/>
  <c r="H12" i="3"/>
  <c r="H17" i="3"/>
  <c r="H25" i="3"/>
  <c r="H27" i="3"/>
  <c r="H31" i="3"/>
  <c r="H47" i="3"/>
  <c r="F72" i="3"/>
  <c r="H72" i="3" s="1"/>
  <c r="H77" i="3"/>
  <c r="G77" i="3"/>
  <c r="H80" i="3"/>
  <c r="G80" i="3"/>
  <c r="H85" i="3"/>
  <c r="G85" i="3"/>
  <c r="H93" i="3"/>
  <c r="G93" i="3"/>
  <c r="H101" i="3"/>
  <c r="G101" i="3"/>
  <c r="F104" i="3"/>
  <c r="H104" i="3" s="1"/>
  <c r="D151" i="3"/>
  <c r="A152" i="3" s="1"/>
  <c r="G4" i="3"/>
  <c r="F4" i="3"/>
  <c r="I4" i="3" s="1"/>
  <c r="G17" i="3"/>
  <c r="F17" i="3"/>
  <c r="G21" i="3"/>
  <c r="F21" i="3"/>
  <c r="H21" i="3" s="1"/>
  <c r="G25" i="3"/>
  <c r="F25" i="3"/>
  <c r="G29" i="3"/>
  <c r="F29" i="3"/>
  <c r="H29" i="3" s="1"/>
  <c r="G37" i="3"/>
  <c r="F37" i="3"/>
  <c r="H37" i="3" s="1"/>
  <c r="G105" i="3"/>
  <c r="I105" i="3"/>
  <c r="H986" i="1"/>
  <c r="B986" i="1" s="1"/>
  <c r="G42" i="2"/>
  <c r="G3" i="2" s="1"/>
  <c r="C53" i="2"/>
  <c r="F6" i="3"/>
  <c r="I6" i="3" s="1"/>
  <c r="H9" i="3"/>
  <c r="G14" i="3"/>
  <c r="F14" i="3"/>
  <c r="I14" i="3" s="1"/>
  <c r="I17" i="3"/>
  <c r="I25" i="3"/>
  <c r="I29" i="3"/>
  <c r="I31" i="3"/>
  <c r="I37" i="3"/>
  <c r="I45" i="3"/>
  <c r="I54" i="3"/>
  <c r="F69" i="3"/>
  <c r="H69" i="3" s="1"/>
  <c r="H88" i="3"/>
  <c r="H96" i="3"/>
  <c r="F496" i="1"/>
  <c r="C139" i="3"/>
  <c r="F139" i="3" s="1"/>
  <c r="C138" i="3"/>
  <c r="G3" i="3"/>
  <c r="F3" i="3"/>
  <c r="I3" i="3" s="1"/>
  <c r="G11" i="3"/>
  <c r="F11" i="3"/>
  <c r="I11" i="3" s="1"/>
  <c r="I111" i="3"/>
  <c r="G111" i="3"/>
  <c r="G123" i="3"/>
  <c r="F123" i="3"/>
  <c r="I123" i="3" s="1"/>
  <c r="C152" i="3"/>
  <c r="E47" i="2"/>
  <c r="F8" i="3"/>
  <c r="H8" i="3" s="1"/>
  <c r="H11" i="3"/>
  <c r="G16" i="3"/>
  <c r="F16" i="3"/>
  <c r="G18" i="3"/>
  <c r="F18" i="3"/>
  <c r="F20" i="3"/>
  <c r="G20" i="3" s="1"/>
  <c r="G22" i="3"/>
  <c r="F22" i="3"/>
  <c r="G24" i="3"/>
  <c r="F24" i="3"/>
  <c r="G26" i="3"/>
  <c r="F26" i="3"/>
  <c r="F28" i="3"/>
  <c r="G28" i="3" s="1"/>
  <c r="G30" i="3"/>
  <c r="F30" i="3"/>
  <c r="I30" i="3" s="1"/>
  <c r="G32" i="3"/>
  <c r="F32" i="3"/>
  <c r="H32" i="3" s="1"/>
  <c r="G34" i="3"/>
  <c r="F34" i="3"/>
  <c r="H34" i="3" s="1"/>
  <c r="F36" i="3"/>
  <c r="H36" i="3" s="1"/>
  <c r="G38" i="3"/>
  <c r="F38" i="3"/>
  <c r="H38" i="3" s="1"/>
  <c r="G40" i="3"/>
  <c r="F40" i="3"/>
  <c r="H40" i="3" s="1"/>
  <c r="G42" i="3"/>
  <c r="F42" i="3"/>
  <c r="H42" i="3" s="1"/>
  <c r="F44" i="3"/>
  <c r="H44" i="3" s="1"/>
  <c r="F46" i="3"/>
  <c r="H46" i="3" s="1"/>
  <c r="C140" i="3"/>
  <c r="F140" i="3" s="1"/>
  <c r="F61" i="3"/>
  <c r="H61" i="3" s="1"/>
  <c r="G61" i="3"/>
  <c r="H123" i="3"/>
  <c r="G129" i="3"/>
  <c r="I129" i="3"/>
  <c r="H131" i="3"/>
  <c r="E45" i="2"/>
  <c r="F53" i="2"/>
  <c r="F12" i="3"/>
  <c r="I12" i="3" s="1"/>
  <c r="G19" i="3"/>
  <c r="F19" i="3"/>
  <c r="H19" i="3" s="1"/>
  <c r="G23" i="3"/>
  <c r="F23" i="3"/>
  <c r="H23" i="3" s="1"/>
  <c r="G27" i="3"/>
  <c r="F27" i="3"/>
  <c r="I27" i="3" s="1"/>
  <c r="F31" i="3"/>
  <c r="G31" i="3" s="1"/>
  <c r="G33" i="3"/>
  <c r="F33" i="3"/>
  <c r="H33" i="3" s="1"/>
  <c r="G35" i="3"/>
  <c r="F35" i="3"/>
  <c r="H35" i="3" s="1"/>
  <c r="G39" i="3"/>
  <c r="F39" i="3"/>
  <c r="H39" i="3" s="1"/>
  <c r="F41" i="3"/>
  <c r="H41" i="3" s="1"/>
  <c r="G43" i="3"/>
  <c r="F43" i="3"/>
  <c r="H43" i="3" s="1"/>
  <c r="G45" i="3"/>
  <c r="F45" i="3"/>
  <c r="H45" i="3" s="1"/>
  <c r="F54" i="3"/>
  <c r="H54" i="3" s="1"/>
  <c r="F60" i="3"/>
  <c r="H60" i="3" s="1"/>
  <c r="G60" i="3"/>
  <c r="F114" i="3"/>
  <c r="I114" i="3" s="1"/>
  <c r="G134" i="3"/>
  <c r="F161" i="3"/>
  <c r="E161" i="3"/>
  <c r="D161" i="3"/>
  <c r="C161" i="3"/>
  <c r="B161" i="3"/>
  <c r="A161" i="3"/>
  <c r="G161" i="3" s="1"/>
  <c r="E7" i="1"/>
  <c r="H42" i="2"/>
  <c r="H3" i="2" s="1"/>
  <c r="H6" i="3"/>
  <c r="G47" i="3"/>
  <c r="F64" i="3"/>
  <c r="H64" i="3" s="1"/>
  <c r="G64" i="3"/>
  <c r="E138" i="3"/>
  <c r="E139" i="3"/>
  <c r="G5" i="3"/>
  <c r="F5" i="3"/>
  <c r="I5" i="3" s="1"/>
  <c r="F13" i="3"/>
  <c r="I13" i="3" s="1"/>
  <c r="H16" i="3"/>
  <c r="H18" i="3"/>
  <c r="H20" i="3"/>
  <c r="H22" i="3"/>
  <c r="H24" i="3"/>
  <c r="H26" i="3"/>
  <c r="H28" i="3"/>
  <c r="H30" i="3"/>
  <c r="F52" i="3"/>
  <c r="G52" i="3"/>
  <c r="F73" i="3"/>
  <c r="H73" i="3" s="1"/>
  <c r="H76" i="3"/>
  <c r="G76" i="3"/>
  <c r="H81" i="3"/>
  <c r="G81" i="3"/>
  <c r="H84" i="3"/>
  <c r="G84" i="3"/>
  <c r="H89" i="3"/>
  <c r="G89" i="3"/>
  <c r="H97" i="3"/>
  <c r="G97" i="3"/>
  <c r="G121" i="3"/>
  <c r="I121" i="3"/>
  <c r="E981" i="1"/>
  <c r="H5" i="3"/>
  <c r="G10" i="3"/>
  <c r="F10" i="3"/>
  <c r="H10" i="3" s="1"/>
  <c r="I16" i="3"/>
  <c r="I18" i="3"/>
  <c r="I20" i="3"/>
  <c r="I22" i="3"/>
  <c r="I24" i="3"/>
  <c r="I26" i="3"/>
  <c r="I28" i="3"/>
  <c r="I32" i="3"/>
  <c r="I34" i="3"/>
  <c r="I36" i="3"/>
  <c r="I38" i="3"/>
  <c r="I40" i="3"/>
  <c r="I42" i="3"/>
  <c r="I44" i="3"/>
  <c r="E140" i="3"/>
  <c r="I61" i="3"/>
  <c r="F68" i="3"/>
  <c r="H68" i="3" s="1"/>
  <c r="G68" i="3"/>
  <c r="H105" i="3"/>
  <c r="C42" i="2"/>
  <c r="C3" i="2" s="1"/>
  <c r="E30" i="2"/>
  <c r="F7" i="3"/>
  <c r="G7" i="3" s="1"/>
  <c r="F15" i="3"/>
  <c r="I15" i="3" s="1"/>
  <c r="G55" i="3"/>
  <c r="F65" i="3"/>
  <c r="H65" i="3" s="1"/>
  <c r="I81" i="3"/>
  <c r="I89" i="3"/>
  <c r="I97" i="3"/>
  <c r="F110" i="3"/>
  <c r="H110" i="3" s="1"/>
  <c r="F122" i="3"/>
  <c r="H122" i="3" s="1"/>
  <c r="I128" i="3"/>
  <c r="G48" i="3"/>
  <c r="G56" i="3"/>
  <c r="G62" i="3"/>
  <c r="G66" i="3"/>
  <c r="G70" i="3"/>
  <c r="G107" i="3"/>
  <c r="I108" i="3"/>
  <c r="H111" i="3"/>
  <c r="F131" i="3"/>
  <c r="I131" i="3" s="1"/>
  <c r="I134" i="3"/>
  <c r="B152" i="3"/>
  <c r="H116" i="3"/>
  <c r="I60" i="3"/>
  <c r="I72" i="3"/>
  <c r="I76" i="3"/>
  <c r="I80" i="3"/>
  <c r="I84" i="3"/>
  <c r="I88" i="3"/>
  <c r="I92" i="3"/>
  <c r="I96" i="3"/>
  <c r="I100" i="3"/>
  <c r="G109" i="3"/>
  <c r="I116" i="3"/>
  <c r="F3" i="4"/>
  <c r="H3" i="3"/>
  <c r="H103" i="3"/>
  <c r="F115" i="3"/>
  <c r="I115" i="3" s="1"/>
  <c r="I118" i="3"/>
  <c r="H124" i="3"/>
  <c r="G59" i="3"/>
  <c r="I63" i="3"/>
  <c r="I67" i="3"/>
  <c r="I71" i="3"/>
  <c r="I75" i="3"/>
  <c r="I79" i="3"/>
  <c r="I83" i="3"/>
  <c r="I87" i="3"/>
  <c r="I91" i="3"/>
  <c r="I95" i="3"/>
  <c r="I99" i="3"/>
  <c r="I106" i="3"/>
  <c r="G113" i="3"/>
  <c r="I113" i="3"/>
  <c r="H115" i="3"/>
  <c r="G117" i="3"/>
  <c r="I124" i="3"/>
  <c r="I130" i="3"/>
  <c r="H135" i="3"/>
  <c r="C148" i="3"/>
  <c r="H109" i="3"/>
  <c r="G112" i="3"/>
  <c r="H117" i="3"/>
  <c r="G120" i="3"/>
  <c r="H125" i="3"/>
  <c r="G128" i="3"/>
  <c r="H133" i="3"/>
  <c r="G136" i="3"/>
  <c r="F142" i="3"/>
  <c r="F513" i="4"/>
  <c r="B513" i="4" s="1"/>
  <c r="E211" i="4"/>
  <c r="E438" i="4"/>
  <c r="E460" i="4"/>
  <c r="H106" i="3"/>
  <c r="H130" i="3"/>
  <c r="H113" i="3"/>
  <c r="H121" i="3"/>
  <c r="H129" i="3"/>
  <c r="H137" i="3"/>
  <c r="H208" i="4"/>
  <c r="H3" i="4" s="1"/>
  <c r="H513" i="4"/>
  <c r="H112" i="3"/>
  <c r="H120" i="3"/>
  <c r="H128" i="3"/>
  <c r="H136" i="3"/>
  <c r="G208" i="4"/>
  <c r="G3" i="4" s="1"/>
  <c r="E209" i="4"/>
  <c r="E214" i="4"/>
  <c r="E217" i="4"/>
  <c r="E220" i="4"/>
  <c r="E223" i="4"/>
  <c r="E247" i="4"/>
  <c r="E259" i="4"/>
  <c r="E266" i="4"/>
  <c r="E286" i="4"/>
  <c r="E300" i="4"/>
  <c r="E304" i="4"/>
  <c r="E307" i="4"/>
  <c r="E322" i="4"/>
  <c r="E334" i="4"/>
  <c r="E364" i="4"/>
  <c r="E393" i="4"/>
  <c r="E412" i="4"/>
  <c r="E434" i="4"/>
  <c r="E458" i="4"/>
  <c r="H118" i="3"/>
  <c r="H126" i="3"/>
  <c r="H134" i="3"/>
  <c r="A156" i="3"/>
  <c r="E14" i="4"/>
  <c r="B3" i="4" l="1"/>
  <c r="B208" i="4"/>
  <c r="G110" i="3"/>
  <c r="H52" i="3"/>
  <c r="I52" i="3"/>
  <c r="G15" i="3"/>
  <c r="H114" i="3"/>
  <c r="I64" i="3"/>
  <c r="G122" i="3"/>
  <c r="G65" i="3"/>
  <c r="G73" i="3"/>
  <c r="G114" i="3"/>
  <c r="G46" i="3"/>
  <c r="F138" i="3"/>
  <c r="H138" i="3" s="1"/>
  <c r="G104" i="3"/>
  <c r="H15" i="3"/>
  <c r="G8" i="3"/>
  <c r="I104" i="3"/>
  <c r="F6" i="1"/>
  <c r="B6" i="1" s="1"/>
  <c r="B496" i="1"/>
  <c r="I43" i="3"/>
  <c r="I8" i="3"/>
  <c r="G41" i="3"/>
  <c r="G44" i="3"/>
  <c r="G36" i="3"/>
  <c r="H14" i="3"/>
  <c r="I41" i="3"/>
  <c r="G54" i="3"/>
  <c r="G12" i="3"/>
  <c r="I69" i="3"/>
  <c r="I39" i="3"/>
  <c r="I23" i="3"/>
  <c r="G6" i="3"/>
  <c r="G72" i="3"/>
  <c r="H4" i="3"/>
  <c r="H7" i="3"/>
  <c r="I21" i="3"/>
  <c r="F3" i="2"/>
  <c r="B3" i="2" s="1"/>
  <c r="B42" i="2"/>
  <c r="G69" i="3"/>
  <c r="I35" i="3"/>
  <c r="I19" i="3"/>
  <c r="I65" i="3"/>
  <c r="I7" i="3"/>
  <c r="I122" i="3"/>
  <c r="I110" i="3"/>
  <c r="G13" i="3"/>
  <c r="G115" i="3"/>
  <c r="G131" i="3"/>
  <c r="I68" i="3"/>
  <c r="I73" i="3"/>
  <c r="I46" i="3"/>
  <c r="H13" i="3"/>
  <c r="I33" i="3"/>
  <c r="G138" i="3" l="1"/>
  <c r="I138" i="3"/>
</calcChain>
</file>

<file path=xl/sharedStrings.xml><?xml version="1.0" encoding="utf-8"?>
<sst xmlns="http://schemas.openxmlformats.org/spreadsheetml/2006/main" count="9596" uniqueCount="3469">
  <si>
    <t>DANH SÁCH SẢN PHẨM OCOP TỈNH GIA LAI CÒN THỜI HẠN</t>
  </si>
  <si>
    <t>c</t>
  </si>
  <si>
    <t>Tên sản phẩm</t>
  </si>
  <si>
    <t>Chủ thể sản xuất</t>
  </si>
  <si>
    <t>Địa chỉ liên hệ</t>
  </si>
  <si>
    <t>Phân loại</t>
  </si>
  <si>
    <t>Công nhận OCOP</t>
  </si>
  <si>
    <t>Số điện thoại</t>
  </si>
  <si>
    <t>Đạt</t>
  </si>
  <si>
    <t>Quyết định công nhận</t>
  </si>
  <si>
    <t>Thời gian công nhận</t>
  </si>
  <si>
    <t>Thời gian hết hạn</t>
  </si>
  <si>
    <t>Ghi chú</t>
  </si>
  <si>
    <t>3 sao</t>
  </si>
  <si>
    <t>4 sao</t>
  </si>
  <si>
    <t>5 sao</t>
  </si>
  <si>
    <t>Hộ</t>
  </si>
  <si>
    <t>Cty</t>
  </si>
  <si>
    <t>HTX</t>
  </si>
  <si>
    <t>TC</t>
  </si>
  <si>
    <t xml:space="preserve">Xã An Hoà </t>
  </si>
  <si>
    <t>xã An Hòa, xã An Quang và một phần xã An Nghĩa</t>
  </si>
  <si>
    <t>1</t>
  </si>
  <si>
    <t>Chè dây Trúc Quán</t>
  </si>
  <si>
    <t>Hộ kinh doanh Nguyễn Thị Thanh Thoa</t>
  </si>
  <si>
    <t>Thôn Xuân Phong Bắc</t>
  </si>
  <si>
    <t>Thực phẩm</t>
  </si>
  <si>
    <t>0989135179</t>
  </si>
  <si>
    <t>5/7/2023 (QĐ số 2019)</t>
  </si>
  <si>
    <t>2</t>
  </si>
  <si>
    <t>Mật Ong rừng An Toàn Trúc Quán</t>
  </si>
  <si>
    <t>3</t>
  </si>
  <si>
    <t>Tinh bột nghệ</t>
  </si>
  <si>
    <t>27/2/2025 (QĐ 341)</t>
  </si>
  <si>
    <t>4</t>
  </si>
  <si>
    <t>Viên tinh nghệ mật ong rừng</t>
  </si>
  <si>
    <t>5</t>
  </si>
  <si>
    <t xml:space="preserve">Tinh bột sắn dây Trúc Quán </t>
  </si>
  <si>
    <t>Quyết định công nhận số 3276/QĐ-UBND tỉnh Gia Lai ngày 29/12/225</t>
  </si>
  <si>
    <t>6</t>
  </si>
  <si>
    <t>Mật Ong rừng Beest</t>
  </si>
  <si>
    <t>Hộ kinh doanh Mộc Thảo</t>
  </si>
  <si>
    <t>0976573290</t>
  </si>
  <si>
    <t>7</t>
  </si>
  <si>
    <t>SIM MO8 - Rượu sim rừng An Lão</t>
  </si>
  <si>
    <t>Thôn Xuân Bắc</t>
  </si>
  <si>
    <t>Đồ uống</t>
  </si>
  <si>
    <t>31/7/2024 (QĐ 2374)</t>
  </si>
  <si>
    <t>8</t>
  </si>
  <si>
    <t xml:space="preserve">Viên nghệ mật ong rừng Beest </t>
  </si>
  <si>
    <t>Quyết định công nhận số 3402/QĐ-UBND tỉnh Gia Lai ngày 31/12/2025</t>
  </si>
  <si>
    <t>9</t>
  </si>
  <si>
    <t>Chả lụa Tài Yến.</t>
  </si>
  <si>
    <t>Hộ kinh doanh Tài Yến</t>
  </si>
  <si>
    <t>Thôn Long Hòa</t>
  </si>
  <si>
    <t>0965811199</t>
  </si>
  <si>
    <t>10</t>
  </si>
  <si>
    <t>Thịt heo đen Ba Chua</t>
  </si>
  <si>
    <t>Hộ kinh doanh Nông trại Ba Chua</t>
  </si>
  <si>
    <t>Thôn 4</t>
  </si>
  <si>
    <t>0854672063</t>
  </si>
  <si>
    <t>Xã An Lão</t>
  </si>
  <si>
    <t>thị trấn An Lão, xã An Tân và xã An Hưng</t>
  </si>
  <si>
    <t>Mật Ong rừng Mây.</t>
  </si>
  <si>
    <t>Hộ kinh doanh Mây</t>
  </si>
  <si>
    <t>Thôn Tân An</t>
  </si>
  <si>
    <t>0978891789</t>
  </si>
  <si>
    <t>Đạt 2019 - ĐGL: 5/7/2023 (QĐ số 2019)</t>
  </si>
  <si>
    <t>Nấm Bào ngư Anh Thiết.</t>
  </si>
  <si>
    <t>Hộ kinh doanh Anh Thiết</t>
  </si>
  <si>
    <t>0389605193</t>
  </si>
  <si>
    <t>Yến sào Anh Thiết</t>
  </si>
  <si>
    <t>0389568398</t>
  </si>
  <si>
    <t>Dừa Bon sai Minh Hùng</t>
  </si>
  <si>
    <t>Hộ kinh doanh Trần Minh Hùng</t>
  </si>
  <si>
    <t>Sinh vật cảnh</t>
  </si>
  <si>
    <t>0984162626</t>
  </si>
  <si>
    <t>Xã An Vinh</t>
  </si>
  <si>
    <t>xã An Trung (huyện An Lão), An Dũng và An Vinh</t>
  </si>
  <si>
    <t>Thịt bò gác bếp H'rê</t>
  </si>
  <si>
    <t>Hộ kinh doanh tạp hóa Minh Khuê</t>
  </si>
  <si>
    <t>Thôn 5</t>
  </si>
  <si>
    <t>0983049358</t>
  </si>
  <si>
    <t xml:space="preserve">Thịt heo gác bếp H’rê </t>
  </si>
  <si>
    <t>Trái Sả</t>
  </si>
  <si>
    <t>Xã An Toàn</t>
  </si>
  <si>
    <t>xã An Toàn và phần còn lại của xã An Nghĩa</t>
  </si>
  <si>
    <t>Trà thảo mộc Chè dây – Dạ Cẩm</t>
  </si>
  <si>
    <t>Hợp tác xã Nông dược và DVTH An Toàn</t>
  </si>
  <si>
    <t>Thôn 1</t>
  </si>
  <si>
    <t>0989864051</t>
  </si>
  <si>
    <t>2021; ĐGL 31/7/2024 (QĐ 2374)</t>
  </si>
  <si>
    <t>Bột ngâm chân thảo mộc</t>
  </si>
  <si>
    <t>Dược liệu và sản phẩm từ dược liệu</t>
  </si>
  <si>
    <t>Nụ quế thông An Toàn</t>
  </si>
  <si>
    <t>Hợp tác xã Dịch vụ và Dược liệu An Lão</t>
  </si>
  <si>
    <t>Thủ công mỹ nghệ</t>
  </si>
  <si>
    <t>0964799889</t>
  </si>
  <si>
    <t>Trà túi lọc Chè dây An Toàn</t>
  </si>
  <si>
    <t>Công ty TNHH MTV dược liệu hữu cơ BIDIPHAR</t>
  </si>
  <si>
    <t>Thôn 3</t>
  </si>
  <si>
    <t>Rượu sim BĐ 77</t>
  </si>
  <si>
    <t>Công ty TNHH MTV Dược liệu hữu cơ BIDIPHAR</t>
  </si>
  <si>
    <t>Phường Bình Định</t>
  </si>
  <si>
    <t>phường Bình Định, xã Nhơn Khánh và xã Nhơn Phúc</t>
  </si>
  <si>
    <t>Rượu Bàu Đá VIP</t>
  </si>
  <si>
    <t>Công ty Cổ phần Sản Xuất Rượu Bầu Đá Bình Định</t>
  </si>
  <si>
    <t>An Hoà</t>
  </si>
  <si>
    <t>0908225066</t>
  </si>
  <si>
    <t>2/11/2023 (QĐ 9496)</t>
  </si>
  <si>
    <t>Rượu MAIPO</t>
  </si>
  <si>
    <t>Bún song thằn Lý Thị Hương</t>
  </si>
  <si>
    <t>Hộ kinh doanh Lý Thị Hương</t>
  </si>
  <si>
    <t>An Thái</t>
  </si>
  <si>
    <t>0777194865</t>
  </si>
  <si>
    <t>Bún Song Thằn Hưng Đắt - Lý Thị Hương</t>
  </si>
  <si>
    <t>0982797527</t>
  </si>
  <si>
    <t>2022 (4 sao); ĐGL 30/5/2025 (QĐ 7468)</t>
  </si>
  <si>
    <t>Rượu Bàu Đá BIDIR Hoàng Long</t>
  </si>
  <si>
    <t>Công ty TNHH BIDIR Hoàng Long</t>
  </si>
  <si>
    <t>Thôn Nhơn Nghĩa Đông</t>
  </si>
  <si>
    <t>0906454927</t>
  </si>
  <si>
    <t>2021
ĐGL 16/12/2024 (QĐ 4319)</t>
  </si>
  <si>
    <t>Rượu Đậu xanh BIDIR Hoàng Long</t>
  </si>
  <si>
    <t>Rượu Nếp mới BIDIR Hoàng Hậu</t>
  </si>
  <si>
    <t>Rượu Đông trùng hạ thảo BIDIR Hoàng Long</t>
  </si>
  <si>
    <t>26/6/2025 (QĐ 2244)</t>
  </si>
  <si>
    <t>Bún gạo dề Phước Hải Sanh</t>
  </si>
  <si>
    <t>Hộ kinh doanh HGĐ – Làng nghề</t>
  </si>
  <si>
    <t>4/11/2024 (QĐ 8947)</t>
  </si>
  <si>
    <t>Trà túi lọc Sâm Bố chính Linh Tâm</t>
  </si>
  <si>
    <t>Công ty TNHH sâm bố chính Tâm Linh</t>
  </si>
  <si>
    <t>11</t>
  </si>
  <si>
    <t>Rượu Sâm Bố chính Linh Tâm</t>
  </si>
  <si>
    <t>12</t>
  </si>
  <si>
    <t>Rượu Sim BIDIR Hoàng Long</t>
  </si>
  <si>
    <t>Phường An Nhơn</t>
  </si>
  <si>
    <t>phường Đập Đá, xã Nhơn Mỹ và xã Nhơn Hậu</t>
  </si>
  <si>
    <t>Đồ gỗ thủ công mỹ nghệ trang trí</t>
  </si>
  <si>
    <t>Công ty TNHH TMSX Bằng Trang</t>
  </si>
  <si>
    <t>Tân Kiều</t>
  </si>
  <si>
    <t>0987788059</t>
  </si>
  <si>
    <t>Thạch Nha Đam – Rồng Việt</t>
  </si>
  <si>
    <t>Công ty Cổ phần chế biến thực phẩm Kaizen</t>
  </si>
  <si>
    <t>Thôn Hoà Phong</t>
  </si>
  <si>
    <t>0911460639</t>
  </si>
  <si>
    <t>16/12/2024 (QĐ 4319)</t>
  </si>
  <si>
    <t>Gỗ mỹ nghệ-Phạm Gia (bộ lục bình tứ linh)</t>
  </si>
  <si>
    <t>Hộ kinh doanh Gỗ mỹ nghệ Phạm Gia</t>
  </si>
  <si>
    <t>Gỗ mỹ nghệ-Trường Thịnh (bộ đồ thờ)</t>
  </si>
  <si>
    <t>Hộ kinh doanh Gỗ mỹ nghệ Trường Thịnh</t>
  </si>
  <si>
    <t>Gỗ mỹ nghệ-Gia bảo (Tượng Song long)</t>
  </si>
  <si>
    <t>Hộ kinh doanh Trương Gia bảo</t>
  </si>
  <si>
    <t>Phường An Nhơn Đông</t>
  </si>
  <si>
    <t>phường Nhơn Hưng và xã Nhơn An</t>
  </si>
  <si>
    <t>Dầu phộng - Nam phú (TTT Hương)</t>
  </si>
  <si>
    <t>Hộ kinh doanh hàng Nông sản Hương</t>
  </si>
  <si>
    <t>Phường An Nhơn Nam</t>
  </si>
  <si>
    <t>phường Nhơn Hòa và xã Nhơn Thọ</t>
  </si>
  <si>
    <t>Bánh tráng gạo mè nướng</t>
  </si>
  <si>
    <t>Hộ kinh doanh sản xuất Việt An FOODS</t>
  </si>
  <si>
    <t>0378555308</t>
  </si>
  <si>
    <t>Nấm Đông trùng hạ thảo khô Edin</t>
  </si>
  <si>
    <t>Công ty TNHH SX ĐTHT Hưng Nguyên</t>
  </si>
  <si>
    <t>0357544069</t>
  </si>
  <si>
    <t>Nấm Đông trùng hạ thảo tươi Edin</t>
  </si>
  <si>
    <t>Hạt sen lứt Nhơn Thọ</t>
  </si>
  <si>
    <t>Hợp tác xã NN2 Nhơn Thọ</t>
  </si>
  <si>
    <t>Vang nếp</t>
  </si>
  <si>
    <t>Công ty TNHH Thực phẩm Trương Gia</t>
  </si>
  <si>
    <t>0908814438</t>
  </si>
  <si>
    <t>2019 - Rượu vang Berifoods; ĐGL 4/11/2024 (QĐ 8947)</t>
  </si>
  <si>
    <t>Vang khoai lang</t>
  </si>
  <si>
    <t>Dưa lê vỏ vàng</t>
  </si>
  <si>
    <t>Hợp tác xã Nông nghiệp 2</t>
  </si>
  <si>
    <t>Thọ Lộc 1</t>
  </si>
  <si>
    <t>0935034203</t>
  </si>
  <si>
    <t>ĐGL 2/11/2023 (QĐ 9496) (2019)</t>
  </si>
  <si>
    <t>Phường An Nhơn Bắc</t>
  </si>
  <si>
    <t>phường Nhơn Thành, xã Nhơn Phong và xã Nhơn Hạnh</t>
  </si>
  <si>
    <t>Mai vàng nghệ thuật Bonsai - Kim Anh</t>
  </si>
  <si>
    <t>Hộ kinh doanh Lê Kim Anh</t>
  </si>
  <si>
    <t>Mai vàng truyền thống Dáng long-Tuấn Tú</t>
  </si>
  <si>
    <t>Hộ kinh doanh Trần Ngọc Tuấn</t>
  </si>
  <si>
    <t>Nón Lá Gò Găng - Nguyễn Thị Đúng</t>
  </si>
  <si>
    <t>Hộ kinh doanh Nguyễn Thị Đúng</t>
  </si>
  <si>
    <t>0985.979.274</t>
  </si>
  <si>
    <t>2019; ĐGL: 4/11/2024 (QĐ 8947)</t>
  </si>
  <si>
    <t>Yến sào Phương Thảo</t>
  </si>
  <si>
    <t>Công ty TNHH yến sào Phương Thảo</t>
  </si>
  <si>
    <t>0328607247</t>
  </si>
  <si>
    <t>11/1/2024 (QĐ 137)</t>
  </si>
  <si>
    <t>Xã An Nhơn Tây</t>
  </si>
  <si>
    <t>xã Nhơn Lộc và xã Nhơn Tân</t>
  </si>
  <si>
    <t>Rượu Bàu Đá Đậu xanh - Ba Trương</t>
  </si>
  <si>
    <t>Hộ kinh doanh Lê Hồng Thanh</t>
  </si>
  <si>
    <t>Cù Lâm</t>
  </si>
  <si>
    <t>0865135647</t>
  </si>
  <si>
    <t>Rượu Bàu Đá Gạo - Ba Trương</t>
  </si>
  <si>
    <t>02/11/0206</t>
  </si>
  <si>
    <t>Rượu Bàu Đá Nếp - Ba Trương</t>
  </si>
  <si>
    <t>Rượu Nếp ngọt Hoa Thưởng</t>
  </si>
  <si>
    <t>Hộ kinh doanh Lê Văn Thưởng</t>
  </si>
  <si>
    <t>0385012379</t>
  </si>
  <si>
    <t>Rượu Bàu đá (Đậu xanh) - Ba Hưng</t>
  </si>
  <si>
    <t>Hộ kinh doanh Lê Mạnh Hưng</t>
  </si>
  <si>
    <t>0976628307</t>
  </si>
  <si>
    <t>2022; ĐGL 30/5/2025 (QĐ 7468)</t>
  </si>
  <si>
    <t>Rượu Bàu đá (Đậu xanh) - Bốn Vinh</t>
  </si>
  <si>
    <t>Hộ kinh doanh Phạm Thị Vinh</t>
  </si>
  <si>
    <t>0368 383249</t>
  </si>
  <si>
    <t>Rượu Bàu đá (Đậu xanh) - Năm Phượng</t>
  </si>
  <si>
    <t>Hộ kinh doanh Nguyễn Thị Năm</t>
  </si>
  <si>
    <t>0373390741</t>
  </si>
  <si>
    <t>Rượu Bàu đá (Gạo) - Ba Hưng</t>
  </si>
  <si>
    <t>Rượu Bàu đá (Gạo) - Hiền</t>
  </si>
  <si>
    <t>Hộ kinh doanh Lê Đình Ưng</t>
  </si>
  <si>
    <t>0333026178</t>
  </si>
  <si>
    <t>Rượu Bàu đá (Gạo) - Kim Cương</t>
  </si>
  <si>
    <t>Hộ kinh doanh Trần Văn Chương</t>
  </si>
  <si>
    <t>0986145810</t>
  </si>
  <si>
    <t>Rượu Bàu đá (Gạo) - Năm Thương</t>
  </si>
  <si>
    <t>Hộ kinh doanh Nguyễn Ngọc Thương</t>
  </si>
  <si>
    <t>0396326935</t>
  </si>
  <si>
    <t>Rượu Bàu đá (Gạo) - Ngọc Khôi</t>
  </si>
  <si>
    <t>Hộ kinh doanh Nguyễn Ngọc Khôi</t>
  </si>
  <si>
    <t>0378788820</t>
  </si>
  <si>
    <t>Rượu Bàu đá (Gạo) - Quốc Việt</t>
  </si>
  <si>
    <t>Hộ kinh doanh Phạm Văn Anh</t>
  </si>
  <si>
    <t>0983076206</t>
  </si>
  <si>
    <t>Rượu Bàu đá (Gạo) - Thiện Yến</t>
  </si>
  <si>
    <t>Hộ kinh doanh Huỳnh Thị Thanh Yến</t>
  </si>
  <si>
    <t>0356179902</t>
  </si>
  <si>
    <t>Rượu Bàu Đá (Gạo) - Văn Khanh</t>
  </si>
  <si>
    <t>Hộ kinh doanh Trần Văn Khanh</t>
  </si>
  <si>
    <t>0396642302</t>
  </si>
  <si>
    <t>Rượu Bàu đá (Nếp) – 9 Đợi</t>
  </si>
  <si>
    <t>Hộ kinh doanh Nguyễn Đợi</t>
  </si>
  <si>
    <t>0989082474</t>
  </si>
  <si>
    <t>Rượu Bàu đá (Nếp) - Văn Dần</t>
  </si>
  <si>
    <t>Hộ kinh doanh Đinh Văn Dần</t>
  </si>
  <si>
    <t>0987360774</t>
  </si>
  <si>
    <t>Bột ngũ cốc Nhân Hòa</t>
  </si>
  <si>
    <t>Hộ kinh doanh Nhân Hòa</t>
  </si>
  <si>
    <t>Rượu Bàu đá Đậu xanh - Hiền</t>
  </si>
  <si>
    <t>Rượu Bàu đá Đậu xanh - Kim Cương</t>
  </si>
  <si>
    <t>Rượu Bàu đá Đậu xanh - Ngọc Khôi</t>
  </si>
  <si>
    <t>Rượu Bàu đá Đậu xanh - Quốc Việt</t>
  </si>
  <si>
    <t>Hộ kinh doanh Quốc Việt</t>
  </si>
  <si>
    <t>Rượu Bàu đá Đậu xanh - Thiện Yến</t>
  </si>
  <si>
    <t>Rượu Bàu Đá Đậu xanh - Văn Khanh</t>
  </si>
  <si>
    <t>Rượu Bàu đá Gạo - Bốn Vinh</t>
  </si>
  <si>
    <t>Rượu Bàu đá Gạo - Năm Phượng</t>
  </si>
  <si>
    <t>Rượu Bàu đá Gạo - Văn Dần</t>
  </si>
  <si>
    <t>Rượu Bàu đá Nếp - Ba Hưng</t>
  </si>
  <si>
    <t>Thịt cá thát lát tươi</t>
  </si>
  <si>
    <t>Hộ kinh doanh Nguyễn Văn Lắm</t>
  </si>
  <si>
    <t>Nam Tượng 3</t>
  </si>
  <si>
    <t>0344876967</t>
  </si>
  <si>
    <t>Xã Hoài Ân</t>
  </si>
  <si>
    <t>thị trấn Tăng Bạt Hổ và các xã Ân Phong, Ân Đức, Ân Tường Đông</t>
  </si>
  <si>
    <t>Chả lụa Ngọc Liễu</t>
  </si>
  <si>
    <t>Hộ kinh doanh Nem Chả Ngọc Liễu</t>
  </si>
  <si>
    <t>khu phố Thanh Tú</t>
  </si>
  <si>
    <t>0965221878</t>
  </si>
  <si>
    <t>27/10/2023 (QĐ 5219)</t>
  </si>
  <si>
    <t>Nem chua Ngọc Liễu</t>
  </si>
  <si>
    <t>Tinh bột nghệ Ngọc Điệp</t>
  </si>
  <si>
    <t>Hộ kinh doanh Dược liệu thiên nhiên Ngọc Điệp</t>
  </si>
  <si>
    <t>Lê Hồng Phong</t>
  </si>
  <si>
    <t>0917107764</t>
  </si>
  <si>
    <t>Tinh dầu bưởi Ngọc Điệp</t>
  </si>
  <si>
    <t>Dừa xiêm xanh</t>
  </si>
  <si>
    <t>Hợp tác xã nông nghiệp Thanh niên Hoài Ân</t>
  </si>
  <si>
    <t>thôn Gia Trị</t>
  </si>
  <si>
    <t>0913619135</t>
  </si>
  <si>
    <t>Bưởi da xanh</t>
  </si>
  <si>
    <t>Hạt Tiêu đen</t>
  </si>
  <si>
    <t>19/12/2023 (QĐ 6322)</t>
  </si>
  <si>
    <t>Gạo Hoài Ân</t>
  </si>
  <si>
    <t>Trà túi lọc Dạ cẩm Tấn Đạt</t>
  </si>
  <si>
    <t>Hộ kinh doanh Huỳnh Tấn Đạt</t>
  </si>
  <si>
    <t>14/5/2024 (QĐ 2384)</t>
  </si>
  <si>
    <t>Ổi lê</t>
  </si>
  <si>
    <t>CHUỐI SẤY</t>
  </si>
  <si>
    <t>28/5/2025 (QĐ 1848)</t>
  </si>
  <si>
    <t>MÍT SẤY</t>
  </si>
  <si>
    <t>Trà Hương Bưởi</t>
  </si>
  <si>
    <t>Rượu nếp bưởi</t>
  </si>
  <si>
    <t>DỪA XIÊM</t>
  </si>
  <si>
    <t>Hợp tác xã nông nghiệp Ân Tường Đông</t>
  </si>
  <si>
    <t>thôn Lộc Giang</t>
  </si>
  <si>
    <t>02563573147</t>
  </si>
  <si>
    <t>BƯỞI DA XANH ÂN TƯỜNG ĐÔNG</t>
  </si>
  <si>
    <t>RƯỢU ĐÔNG TRÙNG HẠ THẢO</t>
  </si>
  <si>
    <t>Hộ kinh doanh Tâm Trí</t>
  </si>
  <si>
    <t>37 Nguyễn Văn Linh</t>
  </si>
  <si>
    <t>0914269308</t>
  </si>
  <si>
    <t>Dầu phộng</t>
  </si>
  <si>
    <t>khu phố Gia Chiểu 1</t>
  </si>
  <si>
    <t>Thịt gà thảo mộc Ngọc Liễu</t>
  </si>
  <si>
    <t>Hộ kinh doanh Hoàng Thanh Long</t>
  </si>
  <si>
    <t>khu phố Thanh Tú, thị trấn Tăng Bạt Hổ</t>
  </si>
  <si>
    <t>Gà thịt</t>
  </si>
  <si>
    <t>Hộ kinh doanh Nguyễn Văn Toàn</t>
  </si>
  <si>
    <t>thôn An Chiểu</t>
  </si>
  <si>
    <t>HẠT TIÊU ĐEN</t>
  </si>
  <si>
    <t>Hộ kinh doanh Đặng Văn Cấp</t>
  </si>
  <si>
    <t>thôn Thạch Long 1</t>
  </si>
  <si>
    <t>0988158547</t>
  </si>
  <si>
    <t>BƯỞI DA XANH ÂN ĐỨC</t>
  </si>
  <si>
    <t>Hợp tác xã nông nghiệp Ân Đức</t>
  </si>
  <si>
    <t>thôn Phú Thuận</t>
  </si>
  <si>
    <t>0986647799</t>
  </si>
  <si>
    <t>Xã Ân Tường</t>
  </si>
  <si>
    <t>xã Ân Tường Tây, xã Ân Hữu và xã Đak Mang</t>
  </si>
  <si>
    <t>Bún gạo lứt Trường Nam</t>
  </si>
  <si>
    <t>Hộ kinh doanh Huỳnh Nam</t>
  </si>
  <si>
    <t>thôn Hà Đông</t>
  </si>
  <si>
    <t>0975066889</t>
  </si>
  <si>
    <t>Gạo hữu cơ Ân Tường 2</t>
  </si>
  <si>
    <t>Hợp tác xã nông nghiệp Ân Tường 2</t>
  </si>
  <si>
    <t>thôn Phú Hữu II</t>
  </si>
  <si>
    <t>0563279833</t>
  </si>
  <si>
    <t>Gạo hữu cơ Ân Tường 1</t>
  </si>
  <si>
    <t>Hợp tác xã nông nghiệp Ân Tường 1</t>
  </si>
  <si>
    <t>thôn Tân Thạnh</t>
  </si>
  <si>
    <t>02563572060</t>
  </si>
  <si>
    <t>Trà Gò Loi</t>
  </si>
  <si>
    <t>Hợp tác xã nông nghiệp Trà Gò Loi</t>
  </si>
  <si>
    <t>thôn Tân Thịnh</t>
  </si>
  <si>
    <t>GÀ XANH SẤY DẺO</t>
  </si>
  <si>
    <t>Hộ kinh doanh Gà xanh Giang Nguyên</t>
  </si>
  <si>
    <t>0972807369</t>
  </si>
  <si>
    <t>GÀ MÍA XANH</t>
  </si>
  <si>
    <t>LASU Gà xanh</t>
  </si>
  <si>
    <t>Quyết định số 3276/QĐ-UBND ngày 25/12/2025 của UBND tỉnh Gia Lai</t>
  </si>
  <si>
    <t>Hộ kinh doanh Trần Thị Châu Loan</t>
  </si>
  <si>
    <t>thôn Liên Hội</t>
  </si>
  <si>
    <t>Gạo hữu cơ Ân Hữu</t>
  </si>
  <si>
    <t>Hợp tác xã nông nghiệp Ân Hữu II</t>
  </si>
  <si>
    <t>thôn Xuân Sơn</t>
  </si>
  <si>
    <t>Xã Kim Sơn</t>
  </si>
  <si>
    <t>xã Ân Nghĩa và xã Bok Tới</t>
  </si>
  <si>
    <t xml:space="preserve">Gạo hữu cơ </t>
  </si>
  <si>
    <t xml:space="preserve">Hợp tác xã Nông nghiệp Ân Nghĩa </t>
  </si>
  <si>
    <t>Xã Vạn Đức</t>
  </si>
  <si>
    <t>xã Ân Sơn, xã Ân Tín và xã Ân Thạnh</t>
  </si>
  <si>
    <t>Hạt tiêu đen Ân Thạnh</t>
  </si>
  <si>
    <t>Hộ kinh doanh Nguyễn Công Chương</t>
  </si>
  <si>
    <t>thôn An Thường 1</t>
  </si>
  <si>
    <t>NHANG THẮNG LỢI</t>
  </si>
  <si>
    <t>Hộ kinh doanh Hộ kinh doanh sản xuất nhang sạch Thắng Lợi</t>
  </si>
  <si>
    <t>thôn An Thường 2</t>
  </si>
  <si>
    <t>0775166516</t>
  </si>
  <si>
    <t>Gạo hữu cơ Ân Tín</t>
  </si>
  <si>
    <t>Hợp tác xã nông nghiệp Ân Tín</t>
  </si>
  <si>
    <t>thôn Thanh Lương</t>
  </si>
  <si>
    <t>0978214864</t>
  </si>
  <si>
    <t>2022; ĐGL: 14/5/2024 (QĐ 2384); nâng hạng: 26/6/2025 (QĐ 2244)</t>
  </si>
  <si>
    <t>Mật ong rừng</t>
  </si>
  <si>
    <t>Hộ kinh doanh Tô Vũ Thành Tín</t>
  </si>
  <si>
    <t>thôn Vạn Hội 1</t>
  </si>
  <si>
    <t>MẬT ONG DÚ THÀNH TÍN</t>
  </si>
  <si>
    <t>0969677798</t>
  </si>
  <si>
    <t>2021; ĐGL 28/5/2025 (QĐ 1848)</t>
  </si>
  <si>
    <t>Xã Ân Hảo</t>
  </si>
  <si>
    <t>Ân Hảo Tây, xã Ân Hảo Đông và xã Ân Mỹ</t>
  </si>
  <si>
    <t>Gạo hữu cơ Ân Mỹ</t>
  </si>
  <si>
    <t>Hợp tác xã nông nghiệp Ân Mỹ</t>
  </si>
  <si>
    <t>thôn Long Quang</t>
  </si>
  <si>
    <t>0386890663</t>
  </si>
  <si>
    <t>Mật ong dú Vũ Nguyễn</t>
  </si>
  <si>
    <t>Hộ kinh doanh Nguyễn Văn Vũ</t>
  </si>
  <si>
    <t>Thôn Mỹ Đức</t>
  </si>
  <si>
    <t>0987096559</t>
  </si>
  <si>
    <t>Bún gạo khô Biên Thắm</t>
  </si>
  <si>
    <t>Hộ kinh doanh Bùi Thị Thu Thắm</t>
  </si>
  <si>
    <t>thôn Phước Bình</t>
  </si>
  <si>
    <t>0979367749</t>
  </si>
  <si>
    <t>Hợp tác xã nông nghiệp Ân Hảo Tây</t>
  </si>
  <si>
    <t>thôn Vạn Trung</t>
  </si>
  <si>
    <t>0917415112</t>
  </si>
  <si>
    <t>Trà nụ Hoa Hòe túi lọc DULAH</t>
  </si>
  <si>
    <t>Công ty TNHH DuLAH</t>
  </si>
  <si>
    <t>thôn Bình Hòa Bắc</t>
  </si>
  <si>
    <t>0376064215</t>
  </si>
  <si>
    <t>Trà SoJa</t>
  </si>
  <si>
    <t>TRÀ SOJA TÚI LỌC</t>
  </si>
  <si>
    <t>TRÀ NỤ HOA HÒE</t>
  </si>
  <si>
    <t>Bún gạo lứt</t>
  </si>
  <si>
    <t>Công ty TNHH SPEVI FOOD</t>
  </si>
  <si>
    <t>thôn Cảm Đức</t>
  </si>
  <si>
    <t>Bún khô</t>
  </si>
  <si>
    <t>Bún bò huế</t>
  </si>
  <si>
    <t>Bún tươi</t>
  </si>
  <si>
    <t>BÚN NGÔ</t>
  </si>
  <si>
    <t>Hộ kinh doanh sản xuất thực phẩm KICAFOODS</t>
  </si>
  <si>
    <t>thôn Hội Long</t>
  </si>
  <si>
    <t>0985013802</t>
  </si>
  <si>
    <t>BÚN KHÔ</t>
  </si>
  <si>
    <t>TRẦM HƯƠNG BA TOÀN</t>
  </si>
  <si>
    <t>Hộ kinh doanh Nguyễn Hữu Toàn</t>
  </si>
  <si>
    <t>thôn Long Mỹ</t>
  </si>
  <si>
    <t>0977360246</t>
  </si>
  <si>
    <t>2020; ĐGL 28/5/2025 (QĐ 1848)</t>
  </si>
  <si>
    <t>Rượu keo ong dú Vũ Nguyễn</t>
  </si>
  <si>
    <t>thôn Mỹ Đức</t>
  </si>
  <si>
    <t>Phường Bồng Sơn</t>
  </si>
  <si>
    <t xml:space="preserve"> phường Hoài Đức và phường Bồng Sơn</t>
  </si>
  <si>
    <t>Bột rau má sấy lạnh Laque</t>
  </si>
  <si>
    <t>Hộ kinh doanh Phạm Thị Thu Thảo</t>
  </si>
  <si>
    <t>01 Hoàng Văn Thụ</t>
  </si>
  <si>
    <t>0909 279 352</t>
  </si>
  <si>
    <t>14/11/2023 (QĐ 19597)</t>
  </si>
  <si>
    <t>Bánh tráng rong biển nướng giòn Sachi</t>
  </si>
  <si>
    <t>Công ty Cổ phẩn IPP Sachi</t>
  </si>
  <si>
    <t>Cụm công nghiệp Bồng Sơn</t>
  </si>
  <si>
    <t>0944665375</t>
  </si>
  <si>
    <t>Bánh tráng ruốc biển nướng giòn Sachi</t>
  </si>
  <si>
    <t>Bánh đa tôm mè</t>
  </si>
  <si>
    <t>Bánh đa mè đen</t>
  </si>
  <si>
    <t>Bánh tráng cuốn mè trắng</t>
  </si>
  <si>
    <t>Bánh tráng cuốn mè đen</t>
  </si>
  <si>
    <t>Bánh tráng dừa nướng giòn Sachi</t>
  </si>
  <si>
    <t>Bánh tráng gạo mè nướng giòn Sachi</t>
  </si>
  <si>
    <t>Snack bánh tráng nướng Sachi phủ phô mai</t>
  </si>
  <si>
    <t>Snack bánh tráng nướng Sachi phủ tôm nướng</t>
  </si>
  <si>
    <t>Snack bánh tráng nướng Sachi phủ mực nướng</t>
  </si>
  <si>
    <t>Snack bánh tráng nướng Sachi phủ rong biển</t>
  </si>
  <si>
    <t>Snack bánh tráng nướng Sachi phủ khô bò</t>
  </si>
  <si>
    <t>Phường Hoài Nhơn</t>
  </si>
  <si>
    <t>phường Hoài Thanh, phường Tam Quan Nam và phường Hoài Thanh Tây</t>
  </si>
  <si>
    <t>Yến Sào thô Yến Mân</t>
  </si>
  <si>
    <t>Công ty TNHH Yến Mân</t>
  </si>
  <si>
    <t>Khu phố Cửu Lợi Bắc</t>
  </si>
  <si>
    <t>0984 135 269</t>
  </si>
  <si>
    <t>Yến Sào tinh chế Yến Mân</t>
  </si>
  <si>
    <t>Tổ Yến chưng đường phèn, gừng</t>
  </si>
  <si>
    <t>Tổ Yến chưng đường phèn, Saffron</t>
  </si>
  <si>
    <t>Tổ Yến chưng đường phèn, đông trùng hạ thảo</t>
  </si>
  <si>
    <t>Dầu dừa tinh khiết</t>
  </si>
  <si>
    <t>Hợp tác xã Nông nghiệp Ngọc An</t>
  </si>
  <si>
    <t>Khu phố Ngọc An Trung</t>
  </si>
  <si>
    <t>0256 3864 392</t>
  </si>
  <si>
    <t>2020 (3 sao) ĐGL 11/1/2024 (QĐ 137)</t>
  </si>
  <si>
    <t>Bánh tráng dừa</t>
  </si>
  <si>
    <t>2020 (3 sao) ĐGL 08/01/2024 (QĐ 247)</t>
  </si>
  <si>
    <t>Chả ram tôm Duy Tân</t>
  </si>
  <si>
    <t>Công ty TNHH xây dựng
 TMDV Nam Long</t>
  </si>
  <si>
    <t>570 Võ Văn Kiệt, khu phố Trung Hóa</t>
  </si>
  <si>
    <t>0966663859</t>
  </si>
  <si>
    <t>18/12/2024 (QĐ 20203)</t>
  </si>
  <si>
    <t>Chả ram tôm An Nam</t>
  </si>
  <si>
    <t>Nước nắm 24 Tân Thịnh</t>
  </si>
  <si>
    <t>Hộ kinh doanh nước mắm 24 Tân Thịnh</t>
  </si>
  <si>
    <t>Khu phố Lâm Trúc 1</t>
  </si>
  <si>
    <t>0984569007</t>
  </si>
  <si>
    <t>ĐGL 2022 (2019); 18/12/2024 (QĐ 20203)</t>
  </si>
  <si>
    <t>Bột hạt sen rang Năm Xong</t>
  </si>
  <si>
    <t>Hộ kinh doanh
  Nguyễn Văn Xong</t>
  </si>
  <si>
    <t>Khu phố lâm Trúc 2</t>
  </si>
  <si>
    <t>0349563866</t>
  </si>
  <si>
    <t>Trà hạt sen rang Năm Xong</t>
  </si>
  <si>
    <t>0349563867</t>
  </si>
  <si>
    <t>Bánh tráng mè đen nướng Phương Nguyên</t>
  </si>
  <si>
    <t>Công ty TNHH Phương Nguyên Việt Nam</t>
  </si>
  <si>
    <t>Khu phố Trường An 1</t>
  </si>
  <si>
    <t>0986392068</t>
  </si>
  <si>
    <t>Bánh tráng rong biển nướng Phương Nguyên</t>
  </si>
  <si>
    <t>Bánh tráng dừa nướng Phương Nguyên</t>
  </si>
  <si>
    <t>Bánh tráng ruốc biển nướng Phương Nguyên</t>
  </si>
  <si>
    <t>Bánh tráng cuốn mè đen Phương Nguyên</t>
  </si>
  <si>
    <t>Bánh tráng mè nướng Phương Nguyên</t>
  </si>
  <si>
    <t>Mắm Mực nguyên chất</t>
  </si>
  <si>
    <t>Hộ kinh doanh Nguyễn Thị Thuộc</t>
  </si>
  <si>
    <t>Mắm ruốc muối xổi Thuộc Cô Ba</t>
  </si>
  <si>
    <t>Nước mắm nguyên chất Bảy Kha</t>
  </si>
  <si>
    <t>Hộ kinh doanh Huỳnh Thị Kha</t>
  </si>
  <si>
    <t>Tổ 2, Khu phố Tăng Long 2</t>
  </si>
  <si>
    <t>0392555509</t>
  </si>
  <si>
    <t>27/5/2025 (QĐ 6664)</t>
  </si>
  <si>
    <t>Phường Tam Quan</t>
  </si>
  <si>
    <t>phường Tam Quan và xã Hoài Châu</t>
  </si>
  <si>
    <t>Bánh tráng nước dừa Sachi</t>
  </si>
  <si>
    <t>Khu phố 8</t>
  </si>
  <si>
    <t>2020 (4 sao) ĐGL 8/1/2024 (QĐ 247)</t>
  </si>
  <si>
    <t>Bánh tráng gạo mè Sachi</t>
  </si>
  <si>
    <t>8/1/2024 (QĐ 247)</t>
  </si>
  <si>
    <t>Bánh tráng rong biển Sachi</t>
  </si>
  <si>
    <t>Bánh tráng ruốc biển Sachi</t>
  </si>
  <si>
    <t>Bánh tráng nướng vị bò cay</t>
  </si>
  <si>
    <t>Bánh tráng nướng vị tôm cay</t>
  </si>
  <si>
    <t>Bánh tráng nướng vị mực cay</t>
  </si>
  <si>
    <t>Bánh tráng nướng vị gà cay</t>
  </si>
  <si>
    <t>Bánh tráng nướng vị phô mai</t>
  </si>
  <si>
    <t>Bánh cốm nếp ngự</t>
  </si>
  <si>
    <t>Hộ kinh doanh Sáu Chiến</t>
  </si>
  <si>
    <t>0846665375</t>
  </si>
  <si>
    <t xml:space="preserve"> 2020; ĐGL
14/11/2023 (QĐ 19597)</t>
  </si>
  <si>
    <t>Rau cải</t>
  </si>
  <si>
    <t>Công ty TNHH nông sản Bình Định Aqua</t>
  </si>
  <si>
    <t>Thôn Hội An Tây</t>
  </si>
  <si>
    <t>0981806279</t>
  </si>
  <si>
    <t>Dầu phộng Sáu Dũng</t>
  </si>
  <si>
    <t>Hộ kinh doanh
  Nguyễn Xuân Nguyên</t>
  </si>
  <si>
    <t>Thôn An Quý Nam</t>
  </si>
  <si>
    <t>0977130296</t>
  </si>
  <si>
    <t>Phường Hoài Nhơn Đông</t>
  </si>
  <si>
    <t>phường Hoài Hương, xã Hoài Hải và xã Hoài Mỹ</t>
  </si>
  <si>
    <t>Nước mắm nguyên chất hiệu mặt trời</t>
  </si>
  <si>
    <t>Hộ kinh doanh sản xuất thực phẩm thiên nhiên</t>
  </si>
  <si>
    <t>Thôn Khánh Trạch</t>
  </si>
  <si>
    <t>0905905844</t>
  </si>
  <si>
    <t>Trứng vịt lộn Hoài Mỹ</t>
  </si>
  <si>
    <t>Hợp tác xã chăn nuôi gia cầm xã Hoài Mỹ</t>
  </si>
  <si>
    <t>Thôn Xuân Khánh</t>
  </si>
  <si>
    <t>0976329263</t>
  </si>
  <si>
    <t xml:space="preserve">Dầu dừa Hoài Mỹ </t>
  </si>
  <si>
    <t>Hợp tác xã nông nghiệp Hoài Mỹ</t>
  </si>
  <si>
    <t>Thôn Định Công</t>
  </si>
  <si>
    <t>0256 3867238</t>
  </si>
  <si>
    <t>31/12/2024 (QĐ 21495)</t>
  </si>
  <si>
    <t>Gạo Hoài Mỹ</t>
  </si>
  <si>
    <t>Nước mắm nguyên chất Bà Duyên</t>
  </si>
  <si>
    <t>Hộ kinh doanh 
 Trần Thị Duyên</t>
  </si>
  <si>
    <t>Khu phố Thiện Đức</t>
  </si>
  <si>
    <t>0364695129</t>
  </si>
  <si>
    <t>Nước mắm truyền thống Hoài Hải</t>
  </si>
  <si>
    <t>Hợp tác xã nước mắm truyền thống
Hoài Hải</t>
  </si>
  <si>
    <t>Kim Giao Nam</t>
  </si>
  <si>
    <t>0932009009</t>
  </si>
  <si>
    <t>2022; ĐGL 27/5/2025 (QĐ 6664)</t>
  </si>
  <si>
    <t>Nước mắm truyền thống Tam Quan</t>
  </si>
  <si>
    <t>Công ty TNHH nước mắm truyền thống Tam Quan</t>
  </si>
  <si>
    <t>Phường Hoài Nhơn Tây</t>
  </si>
  <si>
    <t>phường Hoài Hảo và xã Hoài Phú</t>
  </si>
  <si>
    <t>Bánh tráng dừa Ba Quan</t>
  </si>
  <si>
    <t>Hộ kinh doanh Lê Thị Hiệp</t>
  </si>
  <si>
    <t>Khu phố Phụng Du 2</t>
  </si>
  <si>
    <t>0392414215</t>
  </si>
  <si>
    <t>Sản phẩm năm 2019, 2022 Đánh giá lại năm 2025  (QĐ số 6664 ngày 27/05/2025 của UBND thị xã Hoài Nhơn)</t>
  </si>
  <si>
    <t>Bột ngũ cốc dinh dưỡng Cô ba Bình Định</t>
  </si>
  <si>
    <t>Hộ kinh doanh Nguyễn Thị Liễu</t>
  </si>
  <si>
    <t>Tổ Phú Thương, khu phố Hội Phú</t>
  </si>
  <si>
    <t xml:space="preserve">0905024186
</t>
  </si>
  <si>
    <t>Sản phẩm năm 2022 Đánh giá lại năm 2025  (QĐ số 6664 ngày 27/05/2025 của UBND thị xã Hoài Nhơn)</t>
  </si>
  <si>
    <t>Bình hoa Composite Thanh Duy</t>
  </si>
  <si>
    <t>Hộ kinh doanh Nguyễn Thị Ngọc</t>
  </si>
  <si>
    <t>Thôn Lương Thọ 1</t>
  </si>
  <si>
    <t>0982755404</t>
  </si>
  <si>
    <t>2020; ĐGL 18/12/2024 (QĐ 20203)</t>
  </si>
  <si>
    <t>Phường Hoài Nhơn Nam</t>
  </si>
  <si>
    <t>phường Hoài Tân và phường Hoài Xuân</t>
  </si>
  <si>
    <t>Bánh tráng nước dừa Dalop</t>
  </si>
  <si>
    <t>Công ty TNHH Nhân Hòa</t>
  </si>
  <si>
    <t>Khu phố Song Khánh</t>
  </si>
  <si>
    <t xml:space="preserve">0256 3563 563 </t>
  </si>
  <si>
    <t>Bánh tráng tôm Dalop</t>
  </si>
  <si>
    <t>0256 3563 563 – 0989 689 239</t>
  </si>
  <si>
    <t>Bánh tráng mè gạo lứt Dalop</t>
  </si>
  <si>
    <t>Bánh tráng gạo rong biển Dalop</t>
  </si>
  <si>
    <t>Bánh tráng gạo mè Dalop loại đặc biệt M4</t>
  </si>
  <si>
    <t>2020; ĐGL 11/1/2024 (QĐ 137); Nâng hạng 26/6/2025 (QĐ 2361)</t>
  </si>
  <si>
    <t>Bánh tráng gạo mỏng loại M100</t>
  </si>
  <si>
    <t>Bánh tráng gạo mỏng loại M200</t>
  </si>
  <si>
    <t>Bánh tráng mỏng gạo lứt Dalop - Loại GL200</t>
  </si>
  <si>
    <t>Kệ chữ A</t>
  </si>
  <si>
    <t>2020; ĐGL 14/11/2023 (QĐ 19597)</t>
  </si>
  <si>
    <t>Chậu hoa New 2</t>
  </si>
  <si>
    <t>Lồng đèn</t>
  </si>
  <si>
    <t>Giỏ mây thưa</t>
  </si>
  <si>
    <t>Ghế Cà phê</t>
  </si>
  <si>
    <t>Nem chua Cao Linh</t>
  </si>
  <si>
    <t>Hộ kinh doanh Nguyễn Thị Cao Linh</t>
  </si>
  <si>
    <t>Số 34, Đàm Quang Trung, khu phố An Dưỡng 1</t>
  </si>
  <si>
    <t>0389670679</t>
  </si>
  <si>
    <t>Chả lụa Cao Linh</t>
  </si>
  <si>
    <t>Phường Hoài Nhơn Bắc</t>
  </si>
  <si>
    <t>phường Tam Quan Bắc, xã Hoài Sơn và xã Hoài Châu Bắc</t>
  </si>
  <si>
    <t>Bánh hồng Minh Đức</t>
  </si>
  <si>
    <t>Hộ kinh doanh Đặng Thị Đức</t>
  </si>
  <si>
    <t>Khu phố Tân Thành 1</t>
  </si>
  <si>
    <t>0373999217</t>
  </si>
  <si>
    <t>2019 2022; ĐGL 27/5/2025 (QĐ 6664)</t>
  </si>
  <si>
    <t>Bánh khoai mì nướng Minh Đức</t>
  </si>
  <si>
    <t>Dầu đậu phộng Cảnh Dương</t>
  </si>
  <si>
    <t>Hộ kinh doanh sản xuất dầu thực vật Bến Đá</t>
  </si>
  <si>
    <t>Thôn Bình Đê</t>
  </si>
  <si>
    <t>0907932345</t>
  </si>
  <si>
    <t>Chiếu cói</t>
  </si>
  <si>
    <t>Hộ kinh doanh Lý Văn Khánh</t>
  </si>
  <si>
    <t>Thôn Gia An Đông</t>
  </si>
  <si>
    <t>0982166459</t>
  </si>
  <si>
    <t>2019; ĐGL 14/11/2023 (QĐ 19597)</t>
  </si>
  <si>
    <t>Dưa hấu Hoài Châu Bắc</t>
  </si>
  <si>
    <t>Hợp tác xã Nông nghiệp Hoài Châu Bắc</t>
  </si>
  <si>
    <t>Thôn Quy Thuận</t>
  </si>
  <si>
    <t>02563 866 069</t>
  </si>
  <si>
    <t>Dầu mè đen</t>
  </si>
  <si>
    <t>Hộ kinh doanh
  Dương Quang Cảnh</t>
  </si>
  <si>
    <t>Hộ kinh doanh Võ Văn Lê</t>
  </si>
  <si>
    <t>Thôn Gia An</t>
  </si>
  <si>
    <t>0367736877</t>
  </si>
  <si>
    <t>2019; ĐGL 18/12/2024 (QĐ 20203)</t>
  </si>
  <si>
    <t>Nước mắm Như Hoa</t>
  </si>
  <si>
    <t>Hộ kinh doanh Trần Thị Như Hoa</t>
  </si>
  <si>
    <t>Tổ 3, Khu phố Thiện Chánh 1</t>
  </si>
  <si>
    <t xml:space="preserve">0914089063
</t>
  </si>
  <si>
    <t>2019 2022 (4 sao); ĐGL 27/5/2025 (QĐ 6664)</t>
  </si>
  <si>
    <t>Xã Phù Cát</t>
  </si>
  <si>
    <t>thị trấn Ngô Mây, xã Cát Trinh và xã Cát Tân</t>
  </si>
  <si>
    <t xml:space="preserve">Bánh tráng Nhúng Hương Giang </t>
  </si>
  <si>
    <t>Hộ kinh doanh bánh tráng Hương Giang</t>
  </si>
  <si>
    <t>0914909667</t>
  </si>
  <si>
    <t>24/11/2023 (QĐ 6015)</t>
  </si>
  <si>
    <t xml:space="preserve">Bún số 8 Phong An </t>
  </si>
  <si>
    <t xml:space="preserve">Hộ kinh doanh Trịnh Văn Lợi </t>
  </si>
  <si>
    <t>0777425173</t>
  </si>
  <si>
    <t>Trà cà gai leo Bảo Khánh</t>
  </si>
  <si>
    <t>Hộ kinh doanh Bảo Khánh</t>
  </si>
  <si>
    <t>2019; ĐGL: 11/10/2024 (QĐ 4636)</t>
  </si>
  <si>
    <t>Bột trái nhàu Bảo Khánh</t>
  </si>
  <si>
    <t>0986895595</t>
  </si>
  <si>
    <t>2020; ĐGL: 11/10/2024 (QĐ 4636)</t>
  </si>
  <si>
    <t>Xã Xuân An</t>
  </si>
  <si>
    <t>xã Cát Nhơn và xã Cát Tường</t>
  </si>
  <si>
    <t>Cây Mai Vàng</t>
  </si>
  <si>
    <t>Hộ kinh doanh Cở sở Nguyễn Hồng Phong</t>
  </si>
  <si>
    <t>11/10/2024 (QĐ 4636)</t>
  </si>
  <si>
    <t>Dầu phộng Dư Cầm</t>
  </si>
  <si>
    <t>Hộ kinh doanh Mai Duy Cầm</t>
  </si>
  <si>
    <t>Gạo Lứt Sấy Phong Nga</t>
  </si>
  <si>
    <t>Hộ kinh doanh Phong Nga</t>
  </si>
  <si>
    <t>Lươn không bùn</t>
  </si>
  <si>
    <t>Hộ kinh doanh Nguyễn Quốc Hưng</t>
  </si>
  <si>
    <t>Nón ngựa Phú Gia</t>
  </si>
  <si>
    <t>Hộ kinh doanh Đỗ Văn Lan</t>
  </si>
  <si>
    <t>Xã Ngô Mây</t>
  </si>
  <si>
    <t>các xã Cát Hưng, Cát Thắng và Cát Chánh</t>
  </si>
  <si>
    <t>Dầu mè Vân Nam</t>
  </si>
  <si>
    <t>Hộ kinh doanh Vân Nam</t>
  </si>
  <si>
    <t>0327756704</t>
  </si>
  <si>
    <t>Sản phẩm năm 2022 đánh giá lại năm 2025, đạt 3 sao</t>
  </si>
  <si>
    <t>Dầu đậu phộng Vân Nam</t>
  </si>
  <si>
    <t>Bánh tráng mè nướng Hữu Tài</t>
  </si>
  <si>
    <t>Hộ kinh doanh Nguyễn Thị Hồng Huệ</t>
  </si>
  <si>
    <t>Bánh tráng mè Hữu Thành</t>
  </si>
  <si>
    <t>Hộ kinh doanh Nguyễn Hữu Thành</t>
  </si>
  <si>
    <t>Nem chua Năm Lượng</t>
  </si>
  <si>
    <t>Hộ kinh doanh Nguyễn Lượng</t>
  </si>
  <si>
    <t>Chả lụa Năm Lượng</t>
  </si>
  <si>
    <t>Xã Cát Tiến</t>
  </si>
  <si>
    <t>thị trấn Cát Tiến, xã Cát Thành và xã Cát Hải</t>
  </si>
  <si>
    <t>Nem chua Phụng Vân</t>
  </si>
  <si>
    <t>Hộ kinh doanh Phụng Vân</t>
  </si>
  <si>
    <t>0981457993</t>
  </si>
  <si>
    <t xml:space="preserve">Chả lụa Phụng Vân </t>
  </si>
  <si>
    <t>Dầu phộng Chín Thao</t>
  </si>
  <si>
    <t xml:space="preserve">Hộ kinh doanh Thanh Bình </t>
  </si>
  <si>
    <t>0978842512</t>
  </si>
  <si>
    <t>Dầu mè Chín Thao</t>
  </si>
  <si>
    <t>Bún gạo khô Hồng Phong</t>
  </si>
  <si>
    <t>Hộ kinh doanh Nguyễn Thị Hồng</t>
  </si>
  <si>
    <t>0975497482</t>
  </si>
  <si>
    <t>Nem chua Ba Sơn</t>
  </si>
  <si>
    <t>Hộ kinh doanh Lê Văn Sơn</t>
  </si>
  <si>
    <t>Chả lụa Ba Sơn</t>
  </si>
  <si>
    <t>Chả lụa Hằng Mỹ</t>
  </si>
  <si>
    <t>Hộ kinh doanh Hằng Mỹ</t>
  </si>
  <si>
    <t>Xã Cát Tiến, tỉnh Gia Lai</t>
  </si>
  <si>
    <t>0939253010</t>
  </si>
  <si>
    <t>Quyết định số 1548/QĐ-UBND ngày 03/4/2026 của UBND tỉnh Gia Lai</t>
  </si>
  <si>
    <t>Nem chua Hằng Mỹ</t>
  </si>
  <si>
    <t>Xã Đề Gi</t>
  </si>
  <si>
    <t>thị trấn Cát Khánh, xã Cát Minh và xã Cát Tài</t>
  </si>
  <si>
    <t xml:space="preserve">Nước mắm nguyên chất cá cơm Thái An </t>
  </si>
  <si>
    <t>Hộ kinh doanh Nước mắm Thái An – Đề Gi</t>
  </si>
  <si>
    <t>0967660669</t>
  </si>
  <si>
    <t>2019
DGL: 24/11/2023 (QĐ 6015)</t>
  </si>
  <si>
    <t>Nước mắm Hà Quyên</t>
  </si>
  <si>
    <t>Hộ kinh doanh Lê Mai Diệu Hà</t>
  </si>
  <si>
    <t>Dầu Phộng Công Chính</t>
  </si>
  <si>
    <t>Hợp tác xã Sản xuất Dầu Phộng Công Chính</t>
  </si>
  <si>
    <t xml:space="preserve">0397199425
</t>
  </si>
  <si>
    <t>2020
24/11/2023 (QĐ 6015)</t>
  </si>
  <si>
    <t>Nem chua Ngọc Nga</t>
  </si>
  <si>
    <t>Hộ kinh doanh Ngọc Nga</t>
  </si>
  <si>
    <t>0985246837</t>
  </si>
  <si>
    <t>2021; ĐGL: 11/10/2024 (QĐ 4636)</t>
  </si>
  <si>
    <t>Chả lụa Ngọc Nga</t>
  </si>
  <si>
    <t>Xã Hoà Hội</t>
  </si>
  <si>
    <t>xã Cát Hanh và xã Cát Hiệp</t>
  </si>
  <si>
    <t xml:space="preserve">Dầu phộng Giám Sương </t>
  </si>
  <si>
    <t>Hộ kinh doanh Nguyễn Thanh Giám</t>
  </si>
  <si>
    <t>0989289604</t>
  </si>
  <si>
    <t xml:space="preserve">Dừa Xiêm Cát Hanh </t>
  </si>
  <si>
    <t>Hộ kinh doanh Nguyễn Thanh</t>
  </si>
  <si>
    <t>0374849782</t>
  </si>
  <si>
    <t>Xã Hội Sơn</t>
  </si>
  <si>
    <t>xã Cát Lâm và xã Cát Sơn</t>
  </si>
  <si>
    <t xml:space="preserve">Tinh Bột Bình Tinh Gõ Fram </t>
  </si>
  <si>
    <t>Hộ kinh doanh Gõ FARM</t>
  </si>
  <si>
    <t>0374264042</t>
  </si>
  <si>
    <t>Rượu nếp cẩm Đại Khoang</t>
  </si>
  <si>
    <t>Quyết định số 3402/QĐ-UBND ngày 31/12/2025 của UBND tỉnh</t>
  </si>
  <si>
    <t>Dừa xiêm Cát Lâm</t>
  </si>
  <si>
    <t>Hộ kinh doanh Hồ Văn Chức</t>
  </si>
  <si>
    <t>Bưởi da xanh Cát Sơn</t>
  </si>
  <si>
    <t>Hộ kinh doanh Đặng Ngọc Hồng</t>
  </si>
  <si>
    <t>Cá Diêu Hồng</t>
  </si>
  <si>
    <t>Hộ kinh doanh Hồ Văn Khương</t>
  </si>
  <si>
    <t>Xã Phù Mỹ</t>
  </si>
  <si>
    <t>thị trấn Phù Mỹ, xã Mỹ Quang và xã Mỹ Chánh Tây</t>
  </si>
  <si>
    <t>Bún khô Sáu Thu</t>
  </si>
  <si>
    <t>Hộ kinh doanh Sáu Thu</t>
  </si>
  <si>
    <t>Khu phố Phú Thiện</t>
  </si>
  <si>
    <t>0947355267</t>
  </si>
  <si>
    <t>22/9/2023 (QĐ 7155)</t>
  </si>
  <si>
    <t>Dầu phộng An Bích</t>
  </si>
  <si>
    <t>Hộ kinh doanh Trần Văn An</t>
  </si>
  <si>
    <t>95 Chu Văn An</t>
  </si>
  <si>
    <t>0979504665</t>
  </si>
  <si>
    <t>2/10/2024 (QĐ 7500)</t>
  </si>
  <si>
    <t>Trứng vịt lộn</t>
  </si>
  <si>
    <t>Hộ kinh doanh Phan Ngọc Tâm</t>
  </si>
  <si>
    <t>Thôn Trung Hiệp</t>
  </si>
  <si>
    <t>0975559388</t>
  </si>
  <si>
    <t>Rượu Trung Thứ</t>
  </si>
  <si>
    <t>Thôn Trung Thuận</t>
  </si>
  <si>
    <t>Cam sành núi ông Diệu</t>
  </si>
  <si>
    <t>Hộ kinh doanh Hồ Ngọc Thanh</t>
  </si>
  <si>
    <t>0914035314</t>
  </si>
  <si>
    <t>2021, ĐGL: 2/10/2024 (QĐ 7500)</t>
  </si>
  <si>
    <t>Chả ram tôm đất Cô 2 Mua</t>
  </si>
  <si>
    <t>Hộ kinh doanh Võ Thị Thanh Diệp</t>
  </si>
  <si>
    <t>Thôn Trung Thành 1</t>
  </si>
  <si>
    <t>0905433277</t>
  </si>
  <si>
    <t>Xã An Lương</t>
  </si>
  <si>
    <t>các xã Mỹ Chánh, Mỹ Thành và Mỹ Cát</t>
  </si>
  <si>
    <t>Cá Mú</t>
  </si>
  <si>
    <t>Hộ kinh doanh Nguyễn Văn Sinh</t>
  </si>
  <si>
    <t>Thôn An Mỹ</t>
  </si>
  <si>
    <t>0984338727</t>
  </si>
  <si>
    <t>Bột ớt Phúc Khang</t>
  </si>
  <si>
    <t>Công ty TNHH TM&amp;SX Nông sản Phúc Khang</t>
  </si>
  <si>
    <t>Thôn Đông An</t>
  </si>
  <si>
    <t>0769579868</t>
  </si>
  <si>
    <t>Muối sạch Mỹ Thành</t>
  </si>
  <si>
    <t>Hộ kinh doanh Ngô Văn Cường</t>
  </si>
  <si>
    <t>Thôn Xuân Bình Nam</t>
  </si>
  <si>
    <t>0906599099</t>
  </si>
  <si>
    <t>Muối Happing</t>
  </si>
  <si>
    <t>Công ty Cổ phần Muối và Thực phẩm Bình Định</t>
  </si>
  <si>
    <t>02563759933</t>
  </si>
  <si>
    <t>ĐGL 22/9/2023 (2020)</t>
  </si>
  <si>
    <t>2020, ĐGL 22/9/2023 (QĐ 7155)</t>
  </si>
  <si>
    <t>Bánh tráng gạo Nhân Đức</t>
  </si>
  <si>
    <t>Hộ kinh doanh Phan Thanh Long</t>
  </si>
  <si>
    <t>Thôn Trung Xuân</t>
  </si>
  <si>
    <t>0964922567</t>
  </si>
  <si>
    <t>Xã Bình Dương</t>
  </si>
  <si>
    <t>thị trấn Bình Dương, xã Mỹ Lợi và xã Mỹ Phong</t>
  </si>
  <si>
    <t>Rượu Bàu đá Hạ Thổ Sâm Nhung</t>
  </si>
  <si>
    <t>Hộ kinh doanh Thiên Phú Long</t>
  </si>
  <si>
    <t>Thôn Mỹ Phú Đông</t>
  </si>
  <si>
    <t>0988503853</t>
  </si>
  <si>
    <t>Tinh dầu Bạc hà Hải Đăng</t>
  </si>
  <si>
    <t>Hộ kinh doanh Nguyễn Hải Đăng</t>
  </si>
  <si>
    <t>Khu phố Dương Liễu Nam</t>
  </si>
  <si>
    <t>0913451536</t>
  </si>
  <si>
    <t>Yến còn lông Rinest</t>
  </si>
  <si>
    <t>Công ty Cổ phần Yến Đảo Việt</t>
  </si>
  <si>
    <t>176 Mai Xuân Thưởng</t>
  </si>
  <si>
    <t>0938754279</t>
  </si>
  <si>
    <t>Yến tinh chế Rinest</t>
  </si>
  <si>
    <t>Xoài tứ quý</t>
  </si>
  <si>
    <t>Hộ kinh doanh Nguyễn Thị Mỹ Tiên</t>
  </si>
  <si>
    <t>Thôn Văn Trường</t>
  </si>
  <si>
    <t>0332018367</t>
  </si>
  <si>
    <t>Xã Phù Mỹ Đông</t>
  </si>
  <si>
    <t>các xã Mỹ An, Mỹ Thọ và Mỹ Thắng</t>
  </si>
  <si>
    <t>Cá Diếc Mỹ Thắng</t>
  </si>
  <si>
    <t>Hộ kinh doanh Phan Văn Linh</t>
  </si>
  <si>
    <t>Thôn 7 Bắc</t>
  </si>
  <si>
    <t>0934750778</t>
  </si>
  <si>
    <t>Bí đao Chánh Trực Mỹ Thọ</t>
  </si>
  <si>
    <t>Hộ kinh doanh Phạm Văn Thọ</t>
  </si>
  <si>
    <t>Thôn Chánh Trực</t>
  </si>
  <si>
    <t>0977139127</t>
  </si>
  <si>
    <t>Rượu nếp Việt Cường</t>
  </si>
  <si>
    <t>Hộ kinh doanhNguyễn Thanh Việt</t>
  </si>
  <si>
    <t>0398360277</t>
  </si>
  <si>
    <t>Cá cơm khô Ly Ly</t>
  </si>
  <si>
    <t>Hộ kinh doanh Nguyễn Thị Ly Ly</t>
  </si>
  <si>
    <t>Thôn Xuân Bình</t>
  </si>
  <si>
    <t>0395715344</t>
  </si>
  <si>
    <t xml:space="preserve">Nếp 3 tháng Bàu Chánh Trạch </t>
  </si>
  <si>
    <t xml:space="preserve">Hợp tác xã Dịch vụ - Nông nghiệp Mỹ Thọ </t>
  </si>
  <si>
    <t>Tinh dầu lăn thảo dược Ông Hoàng</t>
  </si>
  <si>
    <t xml:space="preserve">Hợp tác xã Dịch vụ Nông Ngư nghiệp Mỹ An </t>
  </si>
  <si>
    <t>Xã Phù Mỹ Tây</t>
  </si>
  <si>
    <t>xã Mỹ Trinh và xã Mỹ Hòa</t>
  </si>
  <si>
    <t>Lươn không bùn Nguyễn Quân</t>
  </si>
  <si>
    <t>Hộ kinh doanh Nguyễn Hữu Quân</t>
  </si>
  <si>
    <t>Thôn Chánh Thuận</t>
  </si>
  <si>
    <t>0356709091</t>
  </si>
  <si>
    <t>Lươn không bùn Thúy Dương</t>
  </si>
  <si>
    <t>Hộ kinh doanh Trương Thị Thanh Thúy</t>
  </si>
  <si>
    <t>Thôn Hội Phú</t>
  </si>
  <si>
    <t>0965430690</t>
  </si>
  <si>
    <t>Dưa lưới Bảo Thắng</t>
  </si>
  <si>
    <t>Hợp tác xã Chế tác đá hoa cương Bảo Thắng Phù Mỹ</t>
  </si>
  <si>
    <t>Thôn Hội Khánh</t>
  </si>
  <si>
    <t>02563855988</t>
  </si>
  <si>
    <t>Tương ớt Tiến Phát</t>
  </si>
  <si>
    <t>Hộ kinh doanh sản xuất nước chấm Trung Hưng Nguyên</t>
  </si>
  <si>
    <t>Thôn Trà Lương</t>
  </si>
  <si>
    <t>0986145922</t>
  </si>
  <si>
    <t>Xã Phù Mỹ Nam</t>
  </si>
  <si>
    <t>xã Mỹ Tài và xã Mỹ Hiệp</t>
  </si>
  <si>
    <t>Mãng cầu dai</t>
  </si>
  <si>
    <t>Hộ kinh doanh Hồ Duy Nhật</t>
  </si>
  <si>
    <t>Thôn Mỹ Hội 3</t>
  </si>
  <si>
    <t>0978025489</t>
  </si>
  <si>
    <t>Xoài 8 Hùng Mỹ Hiệp</t>
  </si>
  <si>
    <t>Hộ kinh doanh Lê Văn Hùng</t>
  </si>
  <si>
    <t>Thôn Hòa Nghĩa</t>
  </si>
  <si>
    <t>0914279180</t>
  </si>
  <si>
    <t>Bánh tráng mì chà Mỹ Hội 1</t>
  </si>
  <si>
    <t>Hộ kinh doanh Nguyễn Thị Thúy Hoanh</t>
  </si>
  <si>
    <t>Thôn Vĩnh Lý</t>
  </si>
  <si>
    <t>0363651387</t>
  </si>
  <si>
    <t>Bún số tám Nguyễn Châu</t>
  </si>
  <si>
    <t>Hộ kinh doanh Nguyễn Châu</t>
  </si>
  <si>
    <t>Thôn Vĩnh Nhơn</t>
  </si>
  <si>
    <t>0392366991</t>
  </si>
  <si>
    <t>Dưa lưới Bảo Hà Mỹ Hiệp</t>
  </si>
  <si>
    <t>Hộ kinh doanh Năm Long</t>
  </si>
  <si>
    <t>Thôn An Trinh</t>
  </si>
  <si>
    <t>0969011363</t>
  </si>
  <si>
    <t>Ốc bươu đen A. Trí Mỹ Hiệp</t>
  </si>
  <si>
    <t>Hộ kinh doanh Thái Thanh Trí</t>
  </si>
  <si>
    <t>Thôn Đại Thuận</t>
  </si>
  <si>
    <t>0358753979</t>
  </si>
  <si>
    <t>Xã Phù Mỹ Bắc</t>
  </si>
  <si>
    <t>các xã Mỹ Đức, Mỹ Châu và Mỹ Lộc</t>
  </si>
  <si>
    <t>Cá chình nuôi Châu Trúc</t>
  </si>
  <si>
    <t>Hộ kinh doanh Võ Tuấn Tú</t>
  </si>
  <si>
    <t>Thôn Châu Trúc</t>
  </si>
  <si>
    <t>0983100427</t>
  </si>
  <si>
    <t>Nước mắm Hà Ra</t>
  </si>
  <si>
    <t>Hộ kinh doanh Trần Thanh Hải</t>
  </si>
  <si>
    <t>Thôn Hòa Tân</t>
  </si>
  <si>
    <t>0989736747</t>
  </si>
  <si>
    <t>Trứng gà Minh Trí</t>
  </si>
  <si>
    <t>Hộ kinh doanh gà giống Minh Trí</t>
  </si>
  <si>
    <t>0963804039</t>
  </si>
  <si>
    <t>Xà bông tía tô Cẩm Mộc</t>
  </si>
  <si>
    <t>Hộ kinh doanh Phan Thị Bích Cẩm</t>
  </si>
  <si>
    <t>Thôn Tân Ốc</t>
  </si>
  <si>
    <t>0964183244</t>
  </si>
  <si>
    <t>Tinh dầu sả chanh Cẩm Mộc</t>
  </si>
  <si>
    <t>Bột ngũ cốc mầm dinh dưỡng Thanh Trúc</t>
  </si>
  <si>
    <t>Hộ kinh doanh Nông sản Sạch Xanh Thanh Trúc</t>
  </si>
  <si>
    <t>Thôn Cửu Thành</t>
  </si>
  <si>
    <t>0398265306</t>
  </si>
  <si>
    <t>Cua xanh</t>
  </si>
  <si>
    <t>Hộ kinh doanh Trương Thị Nữ</t>
  </si>
  <si>
    <t>Thôn Tân Phú</t>
  </si>
  <si>
    <t>0358246746</t>
  </si>
  <si>
    <t>Mỳ quảng khô Minh Phúc Thịnh</t>
  </si>
  <si>
    <t>Công ty TNHH Sản xuất thực phẩm Minh Phúc Thịnh</t>
  </si>
  <si>
    <t>Thôn Thà Trung</t>
  </si>
  <si>
    <t>0974424684</t>
  </si>
  <si>
    <t>Bánh tráng gạo mè Minh Phúc Thịnh</t>
  </si>
  <si>
    <t>Nấm linh chi Bình Châu</t>
  </si>
  <si>
    <t>Hộ kinh doanh Nấm Bình Châu</t>
  </si>
  <si>
    <t>0906624505</t>
  </si>
  <si>
    <t>Cá bống tượng</t>
  </si>
  <si>
    <t>Hộ kinh doanh Võ Thành Phúc</t>
  </si>
  <si>
    <t>0363316277</t>
  </si>
  <si>
    <t>Phở gạo khô Minh Phúc Thịnh</t>
  </si>
  <si>
    <t>Công ty TNHH sản xuất thực phẩm Minh Phúc Thịnh</t>
  </si>
  <si>
    <t>Dầu phộng Thanh Tuấn</t>
  </si>
  <si>
    <t>Hộ kinh doanh Võ Thanh Tuấn</t>
  </si>
  <si>
    <t>Thôn Vạn Lương</t>
  </si>
  <si>
    <t>0914016594</t>
  </si>
  <si>
    <t>Xã Nhơn Châu</t>
  </si>
  <si>
    <t>Phường Quy Nhơn</t>
  </si>
  <si>
    <t>phường Đống Đa (thành phố Quy Nhơn), Hải Cảng, Thị Nại và Trần Phú</t>
  </si>
  <si>
    <t>Yến sào tinh chế</t>
  </si>
  <si>
    <t>Công ty TNHH ATV ROSE</t>
  </si>
  <si>
    <t>Số 29 Trần Quang Diệu</t>
  </si>
  <si>
    <t>15/10/2024 (QĐ 6294)</t>
  </si>
  <si>
    <t>Cá rim</t>
  </si>
  <si>
    <t>Hộ kinh doanh Cô Dư</t>
  </si>
  <si>
    <t>07 Ngô Văn Sở</t>
  </si>
  <si>
    <t>0397984846</t>
  </si>
  <si>
    <t>6/9/2023 (QĐ 8157)</t>
  </si>
  <si>
    <t>Mực rim</t>
  </si>
  <si>
    <t>Phở khô Bà Vân</t>
  </si>
  <si>
    <t>Hộ kinh doanh Bà Vân</t>
  </si>
  <si>
    <t>Khu phố 7</t>
  </si>
  <si>
    <t>0914501045</t>
  </si>
  <si>
    <t>Chả ram tôm Tuyết Sang</t>
  </si>
  <si>
    <t>Hộ kinh doanh sản xuất Chả ram Tuyết Sang</t>
  </si>
  <si>
    <t>số 141 Huỳnh Thúc Kháng</t>
  </si>
  <si>
    <t>Bánh hồng Thúy Hiền</t>
  </si>
  <si>
    <t>Hộ kinh doanh Thúy Hiền</t>
  </si>
  <si>
    <t>số 357 Đống Đa</t>
  </si>
  <si>
    <t>Phường Quy Nhơn Đông</t>
  </si>
  <si>
    <t>phường Nhơn Bình và các xã Nhơn Hội, Nhơn Lý, Nhơn Hải</t>
  </si>
  <si>
    <t>Cá cơm khô</t>
  </si>
  <si>
    <t>Hợp tác xã Sản xuất kinh doanh hải sản Hương Thanh</t>
  </si>
  <si>
    <t>Thôn Lý Hòa</t>
  </si>
  <si>
    <t>0909185202</t>
  </si>
  <si>
    <t>6/9/2023 (QĐ 8157) (2020)</t>
  </si>
  <si>
    <t>Ruốc khô</t>
  </si>
  <si>
    <t>Mắm ruốc</t>
  </si>
  <si>
    <t>Rong biển sấy giòn</t>
  </si>
  <si>
    <t>Chả cá hấp</t>
  </si>
  <si>
    <t>Hộ kinh doanh cơ sở Chả cá Thanh Vân 2</t>
  </si>
  <si>
    <t>Lô E, 44-45-46-47 phía Đông đường Điện Biên Phủ</t>
  </si>
  <si>
    <t>0868218999</t>
  </si>
  <si>
    <t>Sản phẩm đạt 4 sao năm 2022 đánh giá lại năm 2025, đạt 4 sao</t>
  </si>
  <si>
    <t>Chả cá chiên</t>
  </si>
  <si>
    <t>Cá viên chiên</t>
  </si>
  <si>
    <t>Chả ram Tôm</t>
  </si>
  <si>
    <t>Chả mực giã tay</t>
  </si>
  <si>
    <t>Chả giò cuộn cá</t>
  </si>
  <si>
    <t>25/11/2024 (QĐ 7338)</t>
  </si>
  <si>
    <t>Sản phẩm đạt 3 sao năm 2024 nâng hạng năm 2025, đạt 4 sao</t>
  </si>
  <si>
    <t>Chả cá cán mỏng</t>
  </si>
  <si>
    <t>4sao</t>
  </si>
  <si>
    <t>Lá lốt cuộn cá biển</t>
  </si>
  <si>
    <t>Chả cá quấn sả</t>
  </si>
  <si>
    <t>Chả cá bọc trứng cút</t>
  </si>
  <si>
    <t>Yến sào Việt</t>
  </si>
  <si>
    <t>Công ty TNHH Sản xuất - Thương mại &amp; Dịch vụ Yến sào Việt</t>
  </si>
  <si>
    <t>số 13 Lê Văn Thiêm</t>
  </si>
  <si>
    <t>Yến thô</t>
  </si>
  <si>
    <t>Chả cá chiên Sáu Dũng</t>
  </si>
  <si>
    <t>Hộ kinh doanh Chả cá Sáu Dũng</t>
  </si>
  <si>
    <t>Số 97-99-101-103 Trương Vĩnh Ký</t>
  </si>
  <si>
    <t>Chả ram Minh Tiến</t>
  </si>
  <si>
    <t>Hộ kinh doanh Chả ram Minh Tiến</t>
  </si>
  <si>
    <t>Lô 34 đường A2 khu TĐC Đê Đông</t>
  </si>
  <si>
    <t>Chả ram tôm đất Sáu Dũng</t>
  </si>
  <si>
    <t>Hộ kinh doanh Chả ram Sáu Dũng</t>
  </si>
  <si>
    <t>Lô 11M khu QHDC phía đông Võ Thị Sáu</t>
  </si>
  <si>
    <t>Phường Quy Nhơn Tây</t>
  </si>
  <si>
    <t>phường Bùi Thị Xuân và xã Phước Mỹ</t>
  </si>
  <si>
    <t>Bột ngũ cốc 22 loại hạt</t>
  </si>
  <si>
    <t>Hộ kinh doanh sản xuất Khánh Giang</t>
  </si>
  <si>
    <t>Thôn Long Thành</t>
  </si>
  <si>
    <t>0333121024</t>
  </si>
  <si>
    <t>2021; ĐGL: 15/10/2024 (QĐ 6294)</t>
  </si>
  <si>
    <t>Bột ngũ cốc 8 loại hạt</t>
  </si>
  <si>
    <t xml:space="preserve">Hộ kinh doanh sản xuất Khánh Giang </t>
  </si>
  <si>
    <t>Hàng đan len thủ công</t>
  </si>
  <si>
    <t>Hợp tác xã Nông nghiệp</t>
  </si>
  <si>
    <t>Thôn Thanh Long</t>
  </si>
  <si>
    <t>0905677030</t>
  </si>
  <si>
    <t>Bánh thuyền hạt</t>
  </si>
  <si>
    <t>Hộ kinh doanh sản xuất và kinh doang Nông sản Khánh Giang</t>
  </si>
  <si>
    <t>0964435009</t>
  </si>
  <si>
    <t>Phường Quy Nhơn Nam</t>
  </si>
  <si>
    <t>phường Ngô Mây (thành phố Quy Nhơn), Nguyễn Văn Cừ, Quang Trung và Ghềnh Ráng</t>
  </si>
  <si>
    <t>Bánh phở khô Tiến Bình</t>
  </si>
  <si>
    <t>Công ty TNHH Bánh phở Tiến Bình</t>
  </si>
  <si>
    <t>số 238 Hoàng Văn Thụ</t>
  </si>
  <si>
    <t>Bột ngũ cốc Thiện Tâm</t>
  </si>
  <si>
    <t>Hộ kinh doanh Hoàng Thị Kiều Thiện</t>
  </si>
  <si>
    <t>số 51 Trần Văn Giáp</t>
  </si>
  <si>
    <t>Yến sào tinh chế Bidinest Bình Định</t>
  </si>
  <si>
    <t>Hộ kinh doanh Hộ kinh doanh sản xuất Yến sào cao cấp Bidinest</t>
  </si>
  <si>
    <t>số 525B Nguyễn Thái Học</t>
  </si>
  <si>
    <t>Rượu xoa bóp</t>
  </si>
  <si>
    <t>Hộ kinh doanh Thanh Liêm</t>
  </si>
  <si>
    <t>128 Chương Dương</t>
  </si>
  <si>
    <t>0914355588</t>
  </si>
  <si>
    <t>Phường Quy Nhơn Bắc</t>
  </si>
  <si>
    <t>phường Trần Quang Diệu và phường Nhơn Phú</t>
  </si>
  <si>
    <t>Yến thô Vương Quốc</t>
  </si>
  <si>
    <t>Công ty TNHH ĐẠT TIẾN</t>
  </si>
  <si>
    <t>Tổ 12, khu vực 5</t>
  </si>
  <si>
    <t>Yến sào Vương Quốc</t>
  </si>
  <si>
    <t>Chả ram Nam Phương</t>
  </si>
  <si>
    <t>Hộ kinh doanh Nguyễn Thị Ánh Nguyệt</t>
  </si>
  <si>
    <t>Tổ 1 , khu phố 1</t>
  </si>
  <si>
    <t>0979720329</t>
  </si>
  <si>
    <t>Tré nam phương</t>
  </si>
  <si>
    <t>Hộ kinh doanh Hộ kinh doanh sản xuất, chế biến thực phẩm Nam Phương</t>
  </si>
  <si>
    <t>Lạp xưởng Bảo châu loại 1</t>
  </si>
  <si>
    <t>Hộ kinh doanh sản xuất Lạp xưởng Bảo Châu</t>
  </si>
  <si>
    <t>347-349 Hùng Vương</t>
  </si>
  <si>
    <t>094 939 11 12</t>
  </si>
  <si>
    <t>Bánh canh cá lóc</t>
  </si>
  <si>
    <t>Công ty TNHH sản xuất thực phẩm Vĩnh Phú</t>
  </si>
  <si>
    <t>Lạp xưởng Bảo Châu</t>
  </si>
  <si>
    <t>Xã Tây Sơn</t>
  </si>
  <si>
    <t>thị trấn Phú Phong, xã Tây Xuân và xã Bình Nghi</t>
  </si>
  <si>
    <t>Rau cải Thuận Nghĩa</t>
  </si>
  <si>
    <t>Hợp tác xã NN Thuận Nghĩa</t>
  </si>
  <si>
    <t>0984805996</t>
  </si>
  <si>
    <t>2019
20/11/2023 (QĐ 8150)</t>
  </si>
  <si>
    <t>Đông trùng hạ thảo tươi</t>
  </si>
  <si>
    <t>Công ty TNHH BD GROUP</t>
  </si>
  <si>
    <t>0909461819</t>
  </si>
  <si>
    <t>20/11/2023 (QĐ 8150)</t>
  </si>
  <si>
    <t>Đông trùng hạ thảo khô</t>
  </si>
  <si>
    <t>Chả Lụa Lê Sang</t>
  </si>
  <si>
    <t>Hộ kinh doanh Lê Văn Sang</t>
  </si>
  <si>
    <t>0935093566</t>
  </si>
  <si>
    <t>10/9/2024 (QĐ 4014)</t>
  </si>
  <si>
    <t>Chả Bò Lê Sang</t>
  </si>
  <si>
    <t>Chả Quế Lê Sang</t>
  </si>
  <si>
    <t>Ngô sấy Lê Sang</t>
  </si>
  <si>
    <t>Mít sấy Lê Sang</t>
  </si>
  <si>
    <t>Chuối sấy Lê Sang</t>
  </si>
  <si>
    <t>Trà Đông trùng hạ thảo</t>
  </si>
  <si>
    <t>Bánh tráng nhúng giòn Long Khải</t>
  </si>
  <si>
    <t>Hộ kinh doanh Long Khải</t>
  </si>
  <si>
    <t>0967799027</t>
  </si>
  <si>
    <t>26/05/2025 (QĐ 2136)</t>
  </si>
  <si>
    <t>Yến sào Hưng Thịnh</t>
  </si>
  <si>
    <t>Hộ kinh doanh Hưng Thịnh</t>
  </si>
  <si>
    <t>0988506626</t>
  </si>
  <si>
    <t>Yến thô Hưng Thịnh</t>
  </si>
  <si>
    <t>Dầu phộng Lê Mùi</t>
  </si>
  <si>
    <t>Hộ kinh doanh Lê Mùi</t>
  </si>
  <si>
    <t>31/12/2023 (QĐ 10073)</t>
  </si>
  <si>
    <t>Bánh hỏi Rau củ</t>
  </si>
  <si>
    <t>Công ty TNHH MTV VITA</t>
  </si>
  <si>
    <t>0908591488</t>
  </si>
  <si>
    <t>Bánh tráng nướng Như Huyền</t>
  </si>
  <si>
    <t>Hộ kinh doanh Như Huyền</t>
  </si>
  <si>
    <t>0387056018</t>
  </si>
  <si>
    <t>Xã Bình Khê</t>
  </si>
  <si>
    <t>xã Tây Giang và xã Tây Thuận</t>
  </si>
  <si>
    <t>Quýt đường Sáu Dũng</t>
  </si>
  <si>
    <t>Hộ kinh doanh Tạ Đình Dũng</t>
  </si>
  <si>
    <t>0364818287</t>
  </si>
  <si>
    <t>Chanh đào</t>
  </si>
  <si>
    <t>Hộ kinh doanh Huỳnh Văn Hiển</t>
  </si>
  <si>
    <t>0984180184</t>
  </si>
  <si>
    <t>Xã Bình Phú</t>
  </si>
  <si>
    <t>các xã Vĩnh An, Bình Tường và Tây Phú</t>
  </si>
  <si>
    <t>Chanh giấy</t>
  </si>
  <si>
    <t>Hợp tác xã Nông nghiệp Dịch vụ Tổng Hợp Bình Tường</t>
  </si>
  <si>
    <t>0346179003</t>
  </si>
  <si>
    <t>Quýt đường Bốn Ra</t>
  </si>
  <si>
    <t>Hộ kinh doanh Trần Văn Ra</t>
  </si>
  <si>
    <t>0389461289</t>
  </si>
  <si>
    <t xml:space="preserve">Mít thái Bốn Ra </t>
  </si>
  <si>
    <t>Xã Bình Hiệp</t>
  </si>
  <si>
    <t>các xã Bình Thuận, Bình Tân và Tây An</t>
  </si>
  <si>
    <t>Ổi Nữ hoàng</t>
  </si>
  <si>
    <t>Hộ kinh doanh Bùi Thúc Thuận</t>
  </si>
  <si>
    <t>0339589219</t>
  </si>
  <si>
    <t xml:space="preserve">Dầu Mè Thành Mười </t>
  </si>
  <si>
    <t>Hộ kinh doanh Nguyễn Thành Mười</t>
  </si>
  <si>
    <t>0984240436</t>
  </si>
  <si>
    <t>Bánh ít lá gai Hoàng Đông</t>
  </si>
  <si>
    <t>Hộ kinh doanh Hồ Thị Mỹ Phúc,</t>
  </si>
  <si>
    <t>02563883206</t>
  </si>
  <si>
    <t>Ổi Ruby</t>
  </si>
  <si>
    <t>Hộ kinh doanh Trồng Ổi Ruby</t>
  </si>
  <si>
    <t>0984428632</t>
  </si>
  <si>
    <t>Xã Bình An</t>
  </si>
  <si>
    <t>các xã Tây Vinh, Tây Bình, Bình Hòa và Bình Thành</t>
  </si>
  <si>
    <t>Cây hoa mai</t>
  </si>
  <si>
    <t>Hợp tác xã NN Dịch vụ tổng hợp Bình Hòa</t>
  </si>
  <si>
    <t>Cây hoa đào</t>
  </si>
  <si>
    <t>Hợp tác xã NN Tây Vinh</t>
  </si>
  <si>
    <t>Đồ gỗ thủ công mỹ nghệ Tâm Trí (Tranh gỗ, tượng gỗ)</t>
  </si>
  <si>
    <t>Hộ kinh doanh quầy thuốc Tâm Trí</t>
  </si>
  <si>
    <t>0385354441</t>
  </si>
  <si>
    <t>Xã Tuy Phước</t>
  </si>
  <si>
    <t>thị trấn Tuy Phước, thị trấn Diêu Trì và các xã Phước Thuận, Phước Nghĩa, Phước Lộc</t>
  </si>
  <si>
    <t xml:space="preserve">Chả lụa </t>
  </si>
  <si>
    <t>Hộ kinh doanh nem chả Thu Thảo</t>
  </si>
  <si>
    <t>Khu phố Vân Hội 1</t>
  </si>
  <si>
    <t>0914233300</t>
  </si>
  <si>
    <t>7/12/2023 (QĐ 11911)</t>
  </si>
  <si>
    <t>Nem chua</t>
  </si>
  <si>
    <t>Chả lụa</t>
  </si>
  <si>
    <t>Hộ kinh doanh Loan Giang - Nguyễn Thị Tuyết Loan</t>
  </si>
  <si>
    <t>0977432742</t>
  </si>
  <si>
    <t>29/9/2023 (QĐ 8653)</t>
  </si>
  <si>
    <t>Chả ram tôm đất</t>
  </si>
  <si>
    <t>Hộ kinh doanh Phạm Thị Ngọc Châu</t>
  </si>
  <si>
    <t>0375220278</t>
  </si>
  <si>
    <t>Chả bò VDASA</t>
  </si>
  <si>
    <t>Hợp tác xã nem chả chợ huyện VDASA</t>
  </si>
  <si>
    <t>(Thôn Hanh Quang, xã Phước Lộc)</t>
  </si>
  <si>
    <t>0949539639</t>
  </si>
  <si>
    <t>Chả lụa VDASA</t>
  </si>
  <si>
    <t>Thôn Hanh Quang</t>
  </si>
  <si>
    <t>Nem nướng VDASA</t>
  </si>
  <si>
    <t>Lụi nướng VDASA</t>
  </si>
  <si>
    <t>Nem chua VDASA</t>
  </si>
  <si>
    <t>Tré bò VDASA</t>
  </si>
  <si>
    <t>Chả ram tôm đất VDASA</t>
  </si>
  <si>
    <t>Tré bì VDASA</t>
  </si>
  <si>
    <t>Bò lá lốt VDASA</t>
  </si>
  <si>
    <t>Chanh muối Bà Nhiêm</t>
  </si>
  <si>
    <t>Hộ kinh doanh Bà Nhiêm - Nguyễn Vũ Mỹ Nguyên</t>
  </si>
  <si>
    <t>Thôn Hưng Nghĩa</t>
  </si>
  <si>
    <t>0987545757</t>
  </si>
  <si>
    <t>29/9/2023 (QĐ 8653); nâng hạng 16/12/2024 (QĐ 4319)</t>
  </si>
  <si>
    <t>Hộ kinh doanh nem chả Chín Hoàng</t>
  </si>
  <si>
    <t>Thôn Tân Thuận</t>
  </si>
  <si>
    <t>0979024147</t>
  </si>
  <si>
    <t>Yến tinh Hải Yến</t>
  </si>
  <si>
    <t>Hộ kinh doanh Nguyễn Thị Xuân Hải</t>
  </si>
  <si>
    <t>Thôn Huỳnh Mai</t>
  </si>
  <si>
    <t>8/7/2024 (QĐ 4522)</t>
  </si>
  <si>
    <t>Bánh ít lá gai Bà Dư</t>
  </si>
  <si>
    <t>Hộ kinh doanh bánh ít lá gai Bà Dư</t>
  </si>
  <si>
    <t>Trung Tín 1</t>
  </si>
  <si>
    <t>0934809234</t>
  </si>
  <si>
    <t>2019
ĐGL: 8/7/2024 (QĐ 4522)</t>
  </si>
  <si>
    <t>Xã Tuy Phước Đông</t>
  </si>
  <si>
    <t>xã Phước Sơn, Phước Hòa và Phước Thắng</t>
  </si>
  <si>
    <t>Yến Sào Năm Công</t>
  </si>
  <si>
    <t>Hộ kinh doanh Lê Văn Công</t>
  </si>
  <si>
    <t>Thôn Phụng Sơn</t>
  </si>
  <si>
    <t>0935142089</t>
  </si>
  <si>
    <t>2021; ĐGL 16/12/2024 (QĐ 4319)</t>
  </si>
  <si>
    <t>Yến sào Hiền Kỳ</t>
  </si>
  <si>
    <t>Hộ kinh doanh Hiền Kỳ</t>
  </si>
  <si>
    <t>Tùng Giản</t>
  </si>
  <si>
    <t>0977.927.244</t>
  </si>
  <si>
    <t>18/10/2024 (QĐ 10255)</t>
  </si>
  <si>
    <t>Chả lụa Thuỷ Đạt</t>
  </si>
  <si>
    <t>Hộ kinh doanh Cao Thị Bích Thuỷ</t>
  </si>
  <si>
    <t>0983.530.738</t>
  </si>
  <si>
    <t>Bánh ít Thoã</t>
  </si>
  <si>
    <t>Hộ kinh doanh Bùi Thị Thoã</t>
  </si>
  <si>
    <t>Xuân Phương</t>
  </si>
  <si>
    <t xml:space="preserve">0379.410.854 </t>
  </si>
  <si>
    <t>Xã Tuy Phước Tây</t>
  </si>
  <si>
    <t>xã Phước An và xã Phước Thành</t>
  </si>
  <si>
    <t>Sa tế magic ngon</t>
  </si>
  <si>
    <t>Công ty TNHH Phước An - Nguyễn Trường An</t>
  </si>
  <si>
    <t>Thôn Ngọc Thạnh</t>
  </si>
  <si>
    <t>0915925011</t>
  </si>
  <si>
    <t>Tương ớt Magic Ngon</t>
  </si>
  <si>
    <t xml:space="preserve">0915925011 </t>
  </si>
  <si>
    <t>Bánh phục linh</t>
  </si>
  <si>
    <t>Hộ kinh doanh An Khương - Nguyễn Thị Khương</t>
  </si>
  <si>
    <t>0395039249</t>
  </si>
  <si>
    <t>Nấm đông trùng hạ thảo Cordyceps Militaris Nhân Tâm</t>
  </si>
  <si>
    <t>Công ty TNHH Tâm Tâm Phát</t>
  </si>
  <si>
    <t>Thôn Cảnh An 2</t>
  </si>
  <si>
    <t>Rượu đông trùng hạ thảo Nhân Tâm</t>
  </si>
  <si>
    <t>Bột bình tinh An Khương</t>
  </si>
  <si>
    <t>Hộ kinh doanh An Khương</t>
  </si>
  <si>
    <t>Thôn Ngọc Thạnh 1</t>
  </si>
  <si>
    <t>Yến thô nhà Mơ</t>
  </si>
  <si>
    <t>Công ty TNHH thương mại dịch vụ Trung Mơ</t>
  </si>
  <si>
    <t>Thôn Ngọc Thạnh 2</t>
  </si>
  <si>
    <t>Yến tinh nhà Mơ</t>
  </si>
  <si>
    <t>Yến chưng đường phèn</t>
  </si>
  <si>
    <t>Yến chưng đông trùng hạ thảo</t>
  </si>
  <si>
    <t>Yến chưng hạt chia</t>
  </si>
  <si>
    <t>Xã Tuy Phước Bắc</t>
  </si>
  <si>
    <t>xã Phước Hiệp, Phước Hưng và Phước Quang</t>
  </si>
  <si>
    <t>Chả ram tôm đất Cô Huy</t>
  </si>
  <si>
    <t>Hộ kinh doanh sản xuất chả
ram Cô Huy</t>
  </si>
  <si>
    <t>Thôn Định Thiện Đông</t>
  </si>
  <si>
    <t>0984431001</t>
  </si>
  <si>
    <t>Lạp xưởng</t>
  </si>
  <si>
    <t>Hộ kinh doanh Dung Phát - Nguyễn Đặng Phát</t>
  </si>
  <si>
    <t>Thôn Giang Bắc</t>
  </si>
  <si>
    <t>0906400691</t>
  </si>
  <si>
    <t>Hộ kinh doanh nem chả Chín Hổ</t>
  </si>
  <si>
    <t>Thôn Háo Lễ</t>
  </si>
  <si>
    <t>0934910097</t>
  </si>
  <si>
    <t xml:space="preserve">Yến thô Linh Nhi </t>
  </si>
  <si>
    <t xml:space="preserve">Hộ kinh doanh yến sào Linh Nhi </t>
  </si>
  <si>
    <t>Tân Hội</t>
  </si>
  <si>
    <t>0935.424.680</t>
  </si>
  <si>
    <t xml:space="preserve">Yến tinh Linh Nhi </t>
  </si>
  <si>
    <t>Yến chưng Đông trùng hạ thảo</t>
  </si>
  <si>
    <t>Gạo quê Phước Hưng – Gạo trắng ST</t>
  </si>
  <si>
    <t>Hợp tác xã nông nghiệp Phước Hưng</t>
  </si>
  <si>
    <t>0913.789.615</t>
  </si>
  <si>
    <t>Yến thô Như Văn</t>
  </si>
  <si>
    <t>Hộ kinh doanh yến sào Như Văn</t>
  </si>
  <si>
    <t>Thôn Quảng Nghiệp</t>
  </si>
  <si>
    <t>Yến tinh chế Như Văn</t>
  </si>
  <si>
    <t>Gạo quê Phước Hưng – Gạo trắng BC15</t>
  </si>
  <si>
    <t>Thôn Tân Hội</t>
  </si>
  <si>
    <t>0913789615</t>
  </si>
  <si>
    <t>2021
ĐGL: 8/7/2024 (QĐ 4522)</t>
  </si>
  <si>
    <t>Xã Vĩnh Thạnh</t>
  </si>
  <si>
    <t>thị trấn Vĩnh Thạnh và xã Vĩnh Hảo</t>
  </si>
  <si>
    <t xml:space="preserve">Rượu mơ </t>
  </si>
  <si>
    <t>Hộ kinh doanh Nguyễn Thị Loan</t>
  </si>
  <si>
    <t>Khu phố Định Tô</t>
  </si>
  <si>
    <t>0399681552</t>
  </si>
  <si>
    <t>28/5/2025 (QĐ 932)</t>
  </si>
  <si>
    <t>Rượu gạo sông Kôn</t>
  </si>
  <si>
    <t>3/12/2024 (QĐ 3496)</t>
  </si>
  <si>
    <t>Xã Vĩnh Thịnh</t>
  </si>
  <si>
    <t>xã Vĩnh Hiệp và xã Vĩnh Thịnh</t>
  </si>
  <si>
    <t>Rượu Springchi</t>
  </si>
  <si>
    <t>Công ty TNHH Springchi</t>
  </si>
  <si>
    <t>0868444111</t>
  </si>
  <si>
    <t>12/12/2023 (QĐ 3276)</t>
  </si>
  <si>
    <t>Rượu men yêu thương</t>
  </si>
  <si>
    <t>Hộ kinh doanh Đoàn Thị Sương</t>
  </si>
  <si>
    <t>0329564136</t>
  </si>
  <si>
    <t>Rượu đậu xanh hạ thổ</t>
  </si>
  <si>
    <t>Rượu Bạch Thiên tửu Hoàng Kim</t>
  </si>
  <si>
    <t>Gà lên đồi A Lực</t>
  </si>
  <si>
    <t>Hộ kinh doanh Gà lên đồi A Lực</t>
  </si>
  <si>
    <t>Thôn M3</t>
  </si>
  <si>
    <t>0973869558</t>
  </si>
  <si>
    <t>Chả lụa Quốc Hội</t>
  </si>
  <si>
    <t>Hộ kinh doanh Bùi Quốc Hộ</t>
  </si>
  <si>
    <t>Thôn Vĩnh Hoà</t>
  </si>
  <si>
    <t>0366454769</t>
  </si>
  <si>
    <t>2021; ĐGL 28/5/2025 (QĐ 932)</t>
  </si>
  <si>
    <t>Rượu gạo Vĩnh Cửu</t>
  </si>
  <si>
    <t>Hộ kinh doanh Lê Thế Ánh</t>
  </si>
  <si>
    <t>Thôn Vĩnh Phúc</t>
  </si>
  <si>
    <t>30/12/2024 (QĐ 3791)</t>
  </si>
  <si>
    <t>Rượu Đông trùng hạ thảo Vĩnh Cửu</t>
  </si>
  <si>
    <t>Xã Vĩnh Quang</t>
  </si>
  <si>
    <t>các xã Vĩnh Thuận, Vĩnh Hòa và Vĩnh Quang</t>
  </si>
  <si>
    <t>Dầu mè đen Bà Cũ</t>
  </si>
  <si>
    <t>Hộ kinh doanh Nguyễn Thị Hồng Lạc</t>
  </si>
  <si>
    <t>0369024224</t>
  </si>
  <si>
    <t>Bí đỏ Angát</t>
  </si>
  <si>
    <t>Hộ kinh doanh Đinh Thị Angát</t>
  </si>
  <si>
    <t>Làng 2</t>
  </si>
  <si>
    <t>0369410830</t>
  </si>
  <si>
    <t>Bầu thái Vĩnh Hoà</t>
  </si>
  <si>
    <t>Hộ kinh doanh Trịnh Xuân Lời</t>
  </si>
  <si>
    <t>Thôn Tiên An</t>
  </si>
  <si>
    <t>Xã Vĩnh Sơn</t>
  </si>
  <si>
    <t>xã Vĩnh Kim và xã Vĩnh Sơn</t>
  </si>
  <si>
    <t>Dâu tây Vĩnh Sơn</t>
  </si>
  <si>
    <t>Hộ kinh doanh Ngọc Thanh</t>
  </si>
  <si>
    <t>thôn K2</t>
  </si>
  <si>
    <t>0867777460</t>
  </si>
  <si>
    <t>Xã Vân Canh</t>
  </si>
  <si>
    <t>thị trấn Vân Canh, xã Canh Thuận, xã Canh Hòa và một phần diện tích tự nhiên, quy mô dân số của xã Canh Hiệp</t>
  </si>
  <si>
    <t>Rượu cần Vân Canh</t>
  </si>
  <si>
    <t>Hộ kinh doanh Nguyễn Xuân Hòa</t>
  </si>
  <si>
    <t>416 Quang Trung, Khu phố Thịnh Văn
2</t>
  </si>
  <si>
    <t>0963112779</t>
  </si>
  <si>
    <t>29/5/2025 (QĐ 1119)</t>
  </si>
  <si>
    <t>Xã Canh Vinh</t>
  </si>
  <si>
    <t>xã Canh Vinh, xã Canh Hiển, một phần diện tích tự nhiên, quy mô dân số của xã Canh Liên và phần còn lại của xã Canh Hiệp</t>
  </si>
  <si>
    <t>Trà Dung Cazin</t>
  </si>
  <si>
    <t>Hộ kinh doanh Nguyễn Cảnh Duy</t>
  </si>
  <si>
    <t>Thôn Tăng Lợi</t>
  </si>
  <si>
    <t>0914471583</t>
  </si>
  <si>
    <t>2019; ĐGL 9/6/2025 (QĐ 1214)</t>
  </si>
  <si>
    <t>Lá Giang Cazin</t>
  </si>
  <si>
    <t>9/6/2025 (QĐ 1214)</t>
  </si>
  <si>
    <t>Trà tía tô túi lọc Cazin</t>
  </si>
  <si>
    <t>Trà Đinh lăng túi lọc Cazin</t>
  </si>
  <si>
    <t>Bột rau má Cazin</t>
  </si>
  <si>
    <t>Nấm rơm Thành Văn</t>
  </si>
  <si>
    <t>Hộ kinh doanh Trần Thành Văn</t>
  </si>
  <si>
    <t>Thôn Tân Quang, xã Canh Hiển</t>
  </si>
  <si>
    <t>0868449666</t>
  </si>
  <si>
    <t>Xã Canh Liên</t>
  </si>
  <si>
    <t>Gia Lai Đông</t>
  </si>
  <si>
    <t>Xã Tơ Tung</t>
  </si>
  <si>
    <t>Tinh dầu sả Java nguyên chất</t>
  </si>
  <si>
    <t>Hợp tác xã Nông nghiệp TM và DV Tơ Tung</t>
  </si>
  <si>
    <t>Làng Kúk Tung, xã Tơ Tung,  tỉnh Gia Lai</t>
  </si>
  <si>
    <t>0334175810</t>
  </si>
  <si>
    <t>Quyết định số 2552/QĐ-UBND ngày 04/12/2024 của UBND huyện Kbang</t>
  </si>
  <si>
    <t>Sp năm 2021 Đánh giá lại năm 2024, đạt 3 sao</t>
  </si>
  <si>
    <t>Khăn quàng cổ BRƯNG</t>
  </si>
  <si>
    <t>Hộ kinh doanh Đinh Thị Hái</t>
  </si>
  <si>
    <t>Làng Kgiang, xã Tơ Tung, tỉnh Gia Lai</t>
  </si>
  <si>
    <t>0388.193.881</t>
  </si>
  <si>
    <t>Quyết định số 2357/QĐ-UBND ngày 27/11/2023 của UBND huyện Kbang</t>
  </si>
  <si>
    <t>Du lịch cộng đồng làng Mơ Hra - Đáp</t>
  </si>
  <si>
    <t xml:space="preserve">Ban quản lý du lịch cộng đồng Mơ Hra </t>
  </si>
  <si>
    <t>Dịch vụ du lịch</t>
  </si>
  <si>
    <t>0988729115</t>
  </si>
  <si>
    <t>Xã Kbang</t>
  </si>
  <si>
    <t>Mắc ca sấy mật ong Minh Quang</t>
  </si>
  <si>
    <t xml:space="preserve">Hộ kinh doanh Lê Thị Cẩm Như </t>
  </si>
  <si>
    <t>38 Trần Hưng Đạo, Xã Kbang, Gia Lai</t>
  </si>
  <si>
    <t>0985213579</t>
  </si>
  <si>
    <t>Granola Minh Quang</t>
  </si>
  <si>
    <t>Mắc ca sấy Minh Quang</t>
  </si>
  <si>
    <t>Mắc ca sấy Bảo An</t>
  </si>
  <si>
    <t>Hộ kinh doanh Võ Thị Liên</t>
  </si>
  <si>
    <t>Xã Kbang, tỉnh Gia Lai</t>
  </si>
  <si>
    <t>0386.370.380</t>
  </si>
  <si>
    <t>Bộ sản phẩm Hạt Mắc ca sấy Hoàng Lan</t>
  </si>
  <si>
    <t>Hộ kinh doanh Hoàng Văn Lan</t>
  </si>
  <si>
    <t>0981.003.481</t>
  </si>
  <si>
    <t>số ko có zalo</t>
  </si>
  <si>
    <t>Mắc ca Hạnh Phúc</t>
  </si>
  <si>
    <t>Công ty Cổ phần Mắc ca Tây Nguyên</t>
  </si>
  <si>
    <t>0977.442.934</t>
  </si>
  <si>
    <t>Xã Sơn Lang</t>
  </si>
  <si>
    <t>Bộ sản phẩm Cà phê hạt rang Nọng Bio RoBusta Sơn Lang</t>
  </si>
  <si>
    <t xml:space="preserve"> Hộ kinh doanh Trần Đình Hùng</t>
  </si>
  <si>
    <t>Thôn Hợp Thành, xã Sơn Lang, tỉnh Gia Lai</t>
  </si>
  <si>
    <t>0335.267.008</t>
  </si>
  <si>
    <t>Cà phê bột Nọng Bio RoBusta Sơn Lang</t>
  </si>
  <si>
    <t>Hạt mắc ca sấy Đoàn Thủy</t>
  </si>
  <si>
    <t>Hộ kinh doanh Thiều Viết Đoàn</t>
  </si>
  <si>
    <t xml:space="preserve">Thôn Hợp Thành, xã Sơn Lang, tỉnh Gia Lai
</t>
  </si>
  <si>
    <t>0367.572.386</t>
  </si>
  <si>
    <t>Nhân mắc ca sấy Đoàn Thủy</t>
  </si>
  <si>
    <t>Xã Đak Rong</t>
  </si>
  <si>
    <t>Mắc ca Ba-Zan</t>
  </si>
  <si>
    <t>Hợp tác xã Nông nghiệp Kon Hà Nừng</t>
  </si>
  <si>
    <t xml:space="preserve">Làng Kon Lanh, xã Đăk Rong,  tỉnh Gia Lai
</t>
  </si>
  <si>
    <t>0353.548.549</t>
  </si>
  <si>
    <t>Mắc ca Ba-Zan sấy mật ong</t>
  </si>
  <si>
    <t>Xã Kông Bơ La</t>
  </si>
  <si>
    <t>Bộ sản phẩm Rượu cần Đăk Giang</t>
  </si>
  <si>
    <t>Hộ kinh doanh Thảo mộc Voi Rừng</t>
  </si>
  <si>
    <t>Thôn 4, xã Kông Bơ La, tỉnh Gia Lai</t>
  </si>
  <si>
    <t>0937567369</t>
  </si>
  <si>
    <t xml:space="preserve"> Bộ sản phẩm Trà dây rừng - trà túi lọc</t>
  </si>
  <si>
    <t>Rượu cần Đinh Rang</t>
  </si>
  <si>
    <t>Hợp tác xã Nông nghiệp và Dịch vụ Kông Bơ La</t>
  </si>
  <si>
    <t>Làng Broi, xã Kông Bơ La, tỉnh Gia Lai</t>
  </si>
  <si>
    <t>0329.011.115</t>
  </si>
  <si>
    <t>Mật ong rừng Đăk Giang</t>
  </si>
  <si>
    <t>Hộ kinh doanh Lê Quốc Tuấn</t>
  </si>
  <si>
    <t xml:space="preserve">Thôn 4, xã Kông Bơ La, tỉnh Gia Lai
</t>
  </si>
  <si>
    <t>Rượu cần cào Đăk Giang</t>
  </si>
  <si>
    <t>Rượu cần ngô Đăk Giang</t>
  </si>
  <si>
    <t>Hạt mắc ca sấy Tường Ninh</t>
  </si>
  <si>
    <t>Hộ kinh doanh Nguyễn Thị Ngọc Tươi</t>
  </si>
  <si>
    <t>0977.022.559</t>
  </si>
  <si>
    <t>Nhân mắc ca sấy Tường Ninh</t>
  </si>
  <si>
    <t>Cà phê bột Trường Thọ</t>
  </si>
  <si>
    <t>Công ty TNHH Trường Thọ Tây Nguyên</t>
  </si>
  <si>
    <t xml:space="preserve">Xã Kông Bờ La, tỉnh Gia Lai 
</t>
  </si>
  <si>
    <t>0968.103.037</t>
  </si>
  <si>
    <t>Cà phê hạt rang Trường Thọ</t>
  </si>
  <si>
    <t>Rượu sâm khỏe Trường Thọ</t>
  </si>
  <si>
    <t>Xã Đak Pơ</t>
  </si>
  <si>
    <t>Rượu ghè H'Tuyết</t>
  </si>
  <si>
    <t>Hộ kinh doanh Rượu ghè Tuyết</t>
  </si>
  <si>
    <t>Làng Lengtô, xã Đak Pơ, tỉnh Gia Lai</t>
  </si>
  <si>
    <t>0913450529</t>
  </si>
  <si>
    <t>Quyết định số 635/QĐ-UBND ngày 17/11/2023 của UBND huyện Đak Pơ</t>
  </si>
  <si>
    <t>sp năm 2020 Đánh giá lại năm 2023, đạt 3 sao</t>
  </si>
  <si>
    <t>Ổi rubi Tám Yến</t>
  </si>
  <si>
    <t>Hộ kinh doanh Tám Yến</t>
  </si>
  <si>
    <t>xã Đak Pơ, tỉnh Gia Lai</t>
  </si>
  <si>
    <t>0384183979</t>
  </si>
  <si>
    <t>Quyết định số 652/QĐ-UBND ngày 12/12/2024 của UBND huyện Đak Pơ</t>
  </si>
  <si>
    <t>Bộ sản phẩm rượu ghè cào men lá Yang Bắc</t>
  </si>
  <si>
    <t>Hợp tác xã NN và Dịch Vụ Thịnh Phát</t>
  </si>
  <si>
    <t>0333203063</t>
  </si>
  <si>
    <t>Mộc Tâm ngũ cốc</t>
  </si>
  <si>
    <t>Hộ kinh doanh Huỳnh Thị Xuân Lài</t>
  </si>
  <si>
    <t xml:space="preserve">Xã Đak Pơ, tỉnh Gia Lai </t>
  </si>
  <si>
    <t>0984047321</t>
  </si>
  <si>
    <t>Quyết định số 280/QĐ-UBND ngày 02/6/2025 của UBND huyện Đak Pơ</t>
  </si>
  <si>
    <t>Bộ sản phẩm tinh dầu sả Ngọc Anh</t>
  </si>
  <si>
    <t>Hợp tác xã Nông nghiệp và Dịch vụ An Thành</t>
  </si>
  <si>
    <t>Thôn 4, xã Đak Pơ, tỉnh Gia Lai.</t>
  </si>
  <si>
    <t>Quyết định số 329/QĐ-UBND ngày 19/6/2025 của UBND huyện Đak Pơ</t>
  </si>
  <si>
    <t>Xã Ya Hội</t>
  </si>
  <si>
    <t>Bộ sản phẩm yến tinh chế An Phượng</t>
  </si>
  <si>
    <t>Hộ kinh doanh yến sào An Phượng</t>
  </si>
  <si>
    <t>xã Ya Hội, tỉnh Gia Lai</t>
  </si>
  <si>
    <t>0793612613</t>
  </si>
  <si>
    <t>Bộ sản phẩm Nhãn na</t>
  </si>
  <si>
    <t xml:space="preserve">Hộ kinh doanh trái cây nhãn na </t>
  </si>
  <si>
    <t>Làng Đêchơgang, xã Ya Hội, tỉnh Gia Lai</t>
  </si>
  <si>
    <t>0988018539</t>
  </si>
  <si>
    <t>Phường An Bình</t>
  </si>
  <si>
    <t>Bộ sản phẩm Linh Lăng trà</t>
  </si>
  <si>
    <t>Công ty TNHH Dược Thảo LiLa</t>
  </si>
  <si>
    <t>Thôn Tân Phong, phường An Bình, tỉnh Gia Lai</t>
  </si>
  <si>
    <t>0979567764</t>
  </si>
  <si>
    <t xml:space="preserve">Quyết định số 371/QĐ-UBND ngày 24/6/2025 của UBND tỉnh </t>
  </si>
  <si>
    <t>sp năm 2022 Đánh giá lại năm 2025, đạt 4 sao</t>
  </si>
  <si>
    <t>Bộ sản phẩm Trà Bạc Hà</t>
  </si>
  <si>
    <t>Bộ sản phẩm Trà bí đao</t>
  </si>
  <si>
    <t>Bộ sản phẩm trà hoa cúc</t>
  </si>
  <si>
    <t>Bộ sản phẩm tinh dầu bạc hà</t>
  </si>
  <si>
    <t>Bộ sản phẩm Trà thảo mộc LiLa</t>
  </si>
  <si>
    <t>Quyết định số 508/QĐ-UBND ngày 04/10/2024 của UBND huyện Đak Pơ</t>
  </si>
  <si>
    <t>Bộ sản phẩm Dâu tằm sấy mộc LiLa</t>
  </si>
  <si>
    <t>Bộ sản phẩm rượu Đông trùng hạ thảo Bách Nhân Khang</t>
  </si>
  <si>
    <t>Bộ sản phẩm Trà Thanh hoa</t>
  </si>
  <si>
    <t>Rượu sâm Tây Nguyên</t>
  </si>
  <si>
    <t>Trà mộc nụ hoè</t>
  </si>
  <si>
    <t>Công ty TNHH Dosri Farm</t>
  </si>
  <si>
    <t>Thôn Tư Lương, phường An Bình, tỉnh Gia Lai</t>
  </si>
  <si>
    <t>0369077715</t>
  </si>
  <si>
    <t>Bạch vạn hoa trà</t>
  </si>
  <si>
    <t>Trà Tâm an</t>
  </si>
  <si>
    <t>Trà ngũ vị</t>
  </si>
  <si>
    <t>Dâu tây sấy lạnh</t>
  </si>
  <si>
    <t>Hợp tác xã Dịch vụ Nông nghiệp An Bình</t>
  </si>
  <si>
    <t>236 Lê Thị Hồng Gấm, phường An Bình, tỉnh Gia Lai</t>
  </si>
  <si>
    <t>0903579439</t>
  </si>
  <si>
    <t>Quyết định số 188/QĐ-UBND ngày 18/01/2024 của UBND thị xã An Khê</t>
  </si>
  <si>
    <t>Yến sào Mỹ Lợi</t>
  </si>
  <si>
    <t>Công ty TNHH MTV Yến sào Mỹ Lợi</t>
  </si>
  <si>
    <t>67 Trần Hưng Đạo, phường An Bình, Gia Lai</t>
  </si>
  <si>
    <t>0905424064</t>
  </si>
  <si>
    <t>Quyết định số 2569/QĐ-UBND ngày 19/12/2024 của UBND thị xã An Khê</t>
  </si>
  <si>
    <t>Phường Pleiku</t>
  </si>
  <si>
    <t>Tinh dầu sả nguyên chất</t>
  </si>
  <si>
    <t>Hộ kinh doanh sản xuất Tinh dầu sả An Thiên</t>
  </si>
  <si>
    <t>90 Tô Vĩnh Diện, Phường Pleiku, tỉnh Gia Lai</t>
  </si>
  <si>
    <t>0915764785</t>
  </si>
  <si>
    <t>Quyết định số 83/QĐ-UBND ngày 17/01/2024 của UBND thành phố Pleiku</t>
  </si>
  <si>
    <t>Nước lau sàn thảo dược tinh dầu sả</t>
  </si>
  <si>
    <t>Hạt Macca Thịnh Phát</t>
  </si>
  <si>
    <t>Công ty TNHH Thịnh Phát Danh Trà</t>
  </si>
  <si>
    <t>08D Lê Lai, phường Pleiku, tỉnh Gia Lai</t>
  </si>
  <si>
    <t>0983824598</t>
  </si>
  <si>
    <t>Quyết định số 156/QĐ-UBND ngày 12/02/2025 của UBND thành phố Pleiku</t>
  </si>
  <si>
    <t>Nhân Macca</t>
  </si>
  <si>
    <t>30% tổ yến tươi chưng kids</t>
  </si>
  <si>
    <t>Công ty cổ phần phát triển Yến Xuân Cao Nguyên</t>
  </si>
  <si>
    <t>161 Lê Duẩn, Phường Pleiku, tỉnh Gia Lai</t>
  </si>
  <si>
    <t>0971207779</t>
  </si>
  <si>
    <t>30% tổ yến tươi chưng đường phèn</t>
  </si>
  <si>
    <t xml:space="preserve">30% tổ yến tươi chưng không đường </t>
  </si>
  <si>
    <t>30% tổ yến tươi chưng long nhãn</t>
  </si>
  <si>
    <t>30% tổ yến tươi chưng hạt sen</t>
  </si>
  <si>
    <t>30% tổ yến tươi chưng nhân sâm</t>
  </si>
  <si>
    <t>30% tổ yến tươi chưng Đông trùng Hạ thảo</t>
  </si>
  <si>
    <t>30% tổ yến tươi chưng Táo đỏ hạt chia</t>
  </si>
  <si>
    <t>30% tổ yến tươi chưng Saffron Collagen</t>
  </si>
  <si>
    <t>30% tổ yến tươi chưng Tứ vị</t>
  </si>
  <si>
    <t>Phường Hội Phú</t>
  </si>
  <si>
    <t>Bộ sản phẩm Hạt điều rang củi Hải Bình</t>
  </si>
  <si>
    <t>Công Ty Cổ phần Hạt điều Hải Bình Gia Lai</t>
  </si>
  <si>
    <t xml:space="preserve">1327 Trường Chinh, Phường Hội Phú, tỉnh Gia Lai </t>
  </si>
  <si>
    <t>02693827799</t>
  </si>
  <si>
    <t>Quyết định số 1440/QĐ-BNNMT ngày 21/4/2026 của Bộ Nông nghiệp và Môi trường</t>
  </si>
  <si>
    <t>Sp năm 2019 Đánh giá lại năm 2022, đạt 4 sao, tiếp tục ĐGL năm 2025</t>
  </si>
  <si>
    <t xml:space="preserve"> Bộ sản phẩm Hạt điều tỏi ớt</t>
  </si>
  <si>
    <t>Quyết định số 1884/QĐ-UBND ngày 28/4/2026 của UBND tỉnh</t>
  </si>
  <si>
    <t>Giò lụa thủ công</t>
  </si>
  <si>
    <t>Công ty TNHH MTV Trần
Lâm Gia Phát</t>
  </si>
  <si>
    <t xml:space="preserve">Hẻm 353/12 Trường Chinh, tổ 1, phường Hội Phú, tỉnh Gia Lai </t>
  </si>
  <si>
    <t>0367118938</t>
  </si>
  <si>
    <t>Xúc xích heo sọc dưa</t>
  </si>
  <si>
    <t>Xúc xích tôm Biển Hồ</t>
  </si>
  <si>
    <t xml:space="preserve">Xúc xích gà lá é </t>
  </si>
  <si>
    <t>Gà đồng bào xông khói</t>
  </si>
  <si>
    <t>Khô bò KB FOOD</t>
  </si>
  <si>
    <t>Khô gà bơ tỏi</t>
  </si>
  <si>
    <t>Khô gà lá chanh</t>
  </si>
  <si>
    <t>Tiêu đen Thuỳ  Dung</t>
  </si>
  <si>
    <t xml:space="preserve">Công ty TNHH MTV Thuỳ Dung Gia Lai
</t>
  </si>
  <si>
    <t xml:space="preserve">459 Lê Thánh Tôn, phường Hội Phú, tỉnh Gia Lai </t>
  </si>
  <si>
    <t>0984205079</t>
  </si>
  <si>
    <t>Tiêu trắng Thuỳ Dung</t>
  </si>
  <si>
    <t>Cà phê bột đặc biệt Thuỳ Dung TD: 05</t>
  </si>
  <si>
    <t>Cà phê bột thượng hạng Thuỳ Dung TD:07</t>
  </si>
  <si>
    <t>Cà phê hạt đặc biệt Thuỳ Dung</t>
  </si>
  <si>
    <t>Phường Diên Hồng</t>
  </si>
  <si>
    <t>Trường an Nước tương đậu nành Tương Việt Hoa Sen</t>
  </si>
  <si>
    <t xml:space="preserve">Hộ kinh doanh Nguyễn Thành Phúc
</t>
  </si>
  <si>
    <t>14 Nguyễn Siêu, phường Diên Hồng, tỉnh Gia Lai</t>
  </si>
  <si>
    <t>0917121004</t>
  </si>
  <si>
    <t>Tương cà Tương Việt Hoa Sen</t>
  </si>
  <si>
    <t>Tương đen Tương Việt Hoa Sen</t>
  </si>
  <si>
    <t>Tương ớt Tương Việt Hoa Sen</t>
  </si>
  <si>
    <t>Phường Thống Nhất</t>
  </si>
  <si>
    <t>Thực phẩm bổ sung – Sâm Trường Sinh</t>
  </si>
  <si>
    <t>Công ty TNHH phát triển khoa học Quốc tế Trường Sinh</t>
  </si>
  <si>
    <t xml:space="preserve">583 Võ Văn Kiệt, Phường Thống Nhất, tỉnh Gia Lai </t>
  </si>
  <si>
    <t>0918341838</t>
  </si>
  <si>
    <t>Thực phẩm bảo vệ sức khỏe – TS ANCO</t>
  </si>
  <si>
    <t>Quyết định số 437/QĐ-UBND ngày 19/9/2024 của UBND tỉnh</t>
  </si>
  <si>
    <t>Thực phẩm bổ sung nước uống thảo dược Trường Sinh</t>
  </si>
  <si>
    <t>Thực phẩm bảo vệ sức khoẻ Trường Sinh An Thảo Đường</t>
  </si>
  <si>
    <t>Thực phẩm bảo vệ sức khoẻ Trường Sinh An Cốt Đan</t>
  </si>
  <si>
    <t>Siro Húng chanh Mộc An Nhiên</t>
  </si>
  <si>
    <t>Hộ kinh doanh KD Mộc An Nhiên</t>
  </si>
  <si>
    <t>03/11 Võ Duy Dương, phường Thống Nhất, tỉnh Gia Lai</t>
  </si>
  <si>
    <t>0988321955</t>
  </si>
  <si>
    <t>Trà Thảo mộc An Nhiên</t>
  </si>
  <si>
    <t>Phường An Phú</t>
  </si>
  <si>
    <t>Lagomé Robusta + Arabica mật ong cà phê hạt rang</t>
  </si>
  <si>
    <t>Công ty TNHH MTV SXTM&amp;DV Vĩnh Bình Tây Nguyên</t>
  </si>
  <si>
    <t>988 Lê Duẩn, phường An Phú tỉnh Gia Lai</t>
  </si>
  <si>
    <t>0935223399</t>
  </si>
  <si>
    <t>Lagomé cà phê bột cao cấp vị ngọt nồng nàn Robusta + Arabica mật ong</t>
  </si>
  <si>
    <t>Lagomé Robusta mật ong cà phê bột nguyên chất</t>
  </si>
  <si>
    <t>Trà tía tô Trường Phú</t>
  </si>
  <si>
    <t>Hộ kinh doanh Nguyễn Vũ Phú Trường</t>
  </si>
  <si>
    <t xml:space="preserve">Phường An Phú, tỉnh Gia Lai </t>
  </si>
  <si>
    <t>Xã Gào</t>
  </si>
  <si>
    <t>Mật ong Phương Di</t>
  </si>
  <si>
    <t>Hợp tác xã mật ong Phương Di Bee</t>
  </si>
  <si>
    <t>Làng Mơ Nú, xã Gào tỉnh Gia Lai</t>
  </si>
  <si>
    <t>0909661919</t>
  </si>
  <si>
    <t>Quyết định số 377/QĐ-BNN-VPĐP ngày 17/01/2025 của Bộ NN và PTTN</t>
  </si>
  <si>
    <t>Mật bánh tổ</t>
  </si>
  <si>
    <t>Quyết định số 3402/QĐ-UBND ngày 31/12/2025 của UBND tỉnh Gia Lai</t>
  </si>
  <si>
    <t>Nước màu mật ong</t>
  </si>
  <si>
    <t>Xã Biển Hồ</t>
  </si>
  <si>
    <t>Gừng sấy mật ong</t>
  </si>
  <si>
    <t xml:space="preserve">Hợp tác xã Nông
 nghiệp Liên hiệp Gia lai
</t>
  </si>
  <si>
    <t>Thôn 3, xã Biển Hồ, tỉnh Gia Lai</t>
  </si>
  <si>
    <t>Coffee Gauc</t>
  </si>
  <si>
    <t>Chanh vàng mật ong Chư Nâm</t>
  </si>
  <si>
    <t xml:space="preserve">Hợp tác xã Nông nghiệp - Dịch vụ - Du lịch Chư Nâm
</t>
  </si>
  <si>
    <t xml:space="preserve">Làng Ia Gri, xã Biển Hồ, tỉnh Gia Lai </t>
  </si>
  <si>
    <t>Quyết định số 602/QĐ-UBND ngày 09/6/2025 của UBND huyện Chư Păh</t>
  </si>
  <si>
    <t>Phấn hoa sữa ong chúa nghệ mật ong</t>
  </si>
  <si>
    <t>Hộ kinh doanh Phước Hỷ</t>
  </si>
  <si>
    <t>Xã Biển Hồ, tỉnh Gia Lai</t>
  </si>
  <si>
    <t>0963820779</t>
  </si>
  <si>
    <t>Quyết định số 1215/QĐ-UBND ngày 03/10/2023 của UBND huyện Chư Păh</t>
  </si>
  <si>
    <t>Sp năm 2020 Đánh giá lại năm 2023, đạt 3 sao</t>
  </si>
  <si>
    <t>Ngũ cốc phấn hoa dinh dưỡng</t>
  </si>
  <si>
    <t>Mật ong Phước Hỷ</t>
  </si>
  <si>
    <t>Phấn hoa tự nhiên</t>
  </si>
  <si>
    <t>Trà hoa vàng</t>
  </si>
  <si>
    <t>Công ty CP dược phẩm Tâm Phúc Minh</t>
  </si>
  <si>
    <t>Ea Lũ, xã Biển Hồ, tỉnh Gia Lai</t>
  </si>
  <si>
    <t>0984160268</t>
  </si>
  <si>
    <t>Quyết định số 803/QĐ-UBND ngày 18/12/2023 của UBND tỉnh</t>
  </si>
  <si>
    <t>Chuối sấy A Lúa</t>
  </si>
  <si>
    <t>Công ty TNHH MTV A Lúa</t>
  </si>
  <si>
    <t>Thôn 6, xã Biển Hồ, Gia Lai</t>
  </si>
  <si>
    <t>Quyết định số 1549/QĐ-UBND ngày 24/10/2024 của UBND huyện Chư Păh</t>
  </si>
  <si>
    <t>24/10/0207</t>
  </si>
  <si>
    <t>Cà Phê hạt rang nguyên chất Phước Hỷ</t>
  </si>
  <si>
    <t>Công ty TNHH Phước Hỷ Gia Lai</t>
  </si>
  <si>
    <t>Thôn 8, xã Biển Hồ, tỉnh Gia Lai</t>
  </si>
  <si>
    <t>Quyết định số 1767/QĐ-UBND ngày 12/12/2024 của UBND huyện Chư Păh</t>
  </si>
  <si>
    <t>Cà Phê bột nguyên chất Phước Hỷ</t>
  </si>
  <si>
    <t>Mật ong Hoa Cà Phê Phước Hỷ</t>
  </si>
  <si>
    <t>Xã Đak Đoa</t>
  </si>
  <si>
    <t>Bò khô Huy Vũ</t>
  </si>
  <si>
    <t>Công Ty TNHH MTV Bò khô Huy Vũ Đak Đoa</t>
  </si>
  <si>
    <t>Xã Đak Đoa, tỉnh Gia Lai</t>
  </si>
  <si>
    <t>0935982883</t>
  </si>
  <si>
    <t>Sp năm 2019 Đánh giá lại năm 2023, đạt 4 sao</t>
  </si>
  <si>
    <t>Mắc ca Gia Phú</t>
  </si>
  <si>
    <t>Hộ kinh doanh Hộ kinh doanh chế biến cà phê bột Gia Phú</t>
  </si>
  <si>
    <t>320 Nguyễn Huệ, Xã Đak Đoa, tỉnh Gia Lai</t>
  </si>
  <si>
    <t>0905038459</t>
  </si>
  <si>
    <t>Sp năm 2022 Đánh giá lại năm 2025, đạt 3 sao</t>
  </si>
  <si>
    <t>Cà phê bột Gia Phú</t>
  </si>
  <si>
    <t>Sp năm 2022 Đánh giá lại năm 2025, đạt 4 sao</t>
  </si>
  <si>
    <t xml:space="preserve">Cà phê phin giấy </t>
  </si>
  <si>
    <t>Hợp tác xã Nông nghiệp &amp; dịch vụ Lam Anh</t>
  </si>
  <si>
    <t>Thôn Tuơh Ktu, xã Đak Đoa, tỉnh Gia Lai</t>
  </si>
  <si>
    <t>0942814567</t>
  </si>
  <si>
    <t>Quyết định số 28/QĐ-UBND ngày 14/01/2025 của UBND tỉnh</t>
  </si>
  <si>
    <t>Cà phê hạt rang</t>
  </si>
  <si>
    <t xml:space="preserve">Slarland Coffee </t>
  </si>
  <si>
    <t>Sp năm 2020 Đánh giá lại năm 2025, đạt 3 sao</t>
  </si>
  <si>
    <t>Xã Kon Gang</t>
  </si>
  <si>
    <t>Cà phê Fine Robusta</t>
  </si>
  <si>
    <t>Hợp tác xã Nông nghiệp và Dịch vụ Nam Yang</t>
  </si>
  <si>
    <t>Thôn 1, xã Kon Gang, tỉnh Gia Lai.</t>
  </si>
  <si>
    <t>0369181413</t>
  </si>
  <si>
    <t xml:space="preserve">Quyết định số 2361/QĐ-BNNMT ngày 26/6/2025 của Bộ Nông nghiệp và Môi trường </t>
  </si>
  <si>
    <t>Sp năm 2021 Đánh giá lại năm 2024, đạt 5 sao năm 2025</t>
  </si>
  <si>
    <t>Cà phê Đak Yang</t>
  </si>
  <si>
    <t>SP 2020 đánh giá lại năm  2024, đạt 5 sao năm 2025</t>
  </si>
  <si>
    <t>Tiêu đỏ Hữu cơ Lệ chí</t>
  </si>
  <si>
    <t>SP 2019 đánh giá lại năm  2024, đạt 5 sao năm 2025</t>
  </si>
  <si>
    <t xml:space="preserve">Tiêu sọ Hữu cơ Lệ chí </t>
  </si>
  <si>
    <t>Tiêu đen hữu cơ Lệ Chí</t>
  </si>
  <si>
    <t xml:space="preserve">Cà phê Đak Yang Arabica </t>
  </si>
  <si>
    <t>Bộ sản phẩm Măng muối chua Vân Long</t>
  </si>
  <si>
    <t>Hộ kinh doanh Hồ Thị Vân</t>
  </si>
  <si>
    <t>Làng Kóp, xã Kon Gang, tỉnh Gia Lai</t>
  </si>
  <si>
    <t>0977921460</t>
  </si>
  <si>
    <t>Quyết định số 2862/QĐ-UBND ngày 18/10/2024 của UBND huyện Đak Đoa</t>
  </si>
  <si>
    <t>Bộ sản phẩm Măng khô Vân Long</t>
  </si>
  <si>
    <t>Mắc ca Trà Nhung</t>
  </si>
  <si>
    <t>Hộ kinh doanh Trà Nhung</t>
  </si>
  <si>
    <t>Thôn 2, xã Kon Gang, tỉnh Gia Lai</t>
  </si>
  <si>
    <t>0968868415</t>
  </si>
  <si>
    <t>Quyết định số 2499/QĐ-UBND ngày 04/12/2023 của UBND huyện Đak Đoa</t>
  </si>
  <si>
    <t>Cà phê một mình</t>
  </si>
  <si>
    <t>Hợp tác xã NN&amp;DV Đak Krong</t>
  </si>
  <si>
    <t>Thôn 2, Xã Kon Gang, tỉnh Gia Lai</t>
  </si>
  <si>
    <t>0969381081</t>
  </si>
  <si>
    <t xml:space="preserve">Ngũ cốc Hạnh Chipi </t>
  </si>
  <si>
    <t>Hộ kinh doanh Phạm Thị Hạnh</t>
  </si>
  <si>
    <t>Thôn 4, xã Kon Gang, tỉnh Gia Lai</t>
  </si>
  <si>
    <t>SP 2020 đánh giá lại</t>
  </si>
  <si>
    <t xml:space="preserve">Bộ sản phẩm Macca mẹ Hạnh Chipi </t>
  </si>
  <si>
    <t xml:space="preserve">Cà phê bột Pôm Đon </t>
  </si>
  <si>
    <t xml:space="preserve">Hợp tác xã Nông nghiệp Tam Điệp Xanh </t>
  </si>
  <si>
    <t>Xã Kon Gang, tỉnh Gia Lai</t>
  </si>
  <si>
    <t>Xã Ia Băng</t>
  </si>
  <si>
    <t>Trà túi lọc khổ qua Hưng Liên</t>
  </si>
  <si>
    <t>Hộ kinh doanh Phạm Văn Hưng</t>
  </si>
  <si>
    <t>Thôn Hàm Rồng, xã Ia Băng, tỉnh Gia Lai</t>
  </si>
  <si>
    <t>0377834579</t>
  </si>
  <si>
    <t>Cà phê bột Hưng Liên</t>
  </si>
  <si>
    <t>Bộ sản phẩm Gùi Ia Pết</t>
  </si>
  <si>
    <t>Tổ đan lát xã Ia Pết</t>
  </si>
  <si>
    <t>xã Ia Băng, tỉnh Gia Lai</t>
  </si>
  <si>
    <t>0347779903</t>
  </si>
  <si>
    <t>Sản phẩm KRS COFFEE</t>
  </si>
  <si>
    <t>Hợp tác xã Nông nghiệp và Dịch vụ Hàm Rồng</t>
  </si>
  <si>
    <t>Xã Kdang</t>
  </si>
  <si>
    <t>Chanh dây EWI</t>
  </si>
  <si>
    <t>Hợp tác xã Nông nghiệp ứng dụng công nghệ cao 360</t>
  </si>
  <si>
    <t>xã Kdang, tỉnh Gia Lai</t>
  </si>
  <si>
    <t>0986802968</t>
  </si>
  <si>
    <t>Bộ sản phẩm Macca Phúc Nguyên Khang</t>
  </si>
  <si>
    <t>Hộ kinh doanh Hoàng Vy</t>
  </si>
  <si>
    <t>0977512506</t>
  </si>
  <si>
    <t xml:space="preserve">Chuối sấy dẻo Phúc Nguyên Khang </t>
  </si>
  <si>
    <t>Xã Chư Păh</t>
  </si>
  <si>
    <t>Tinh dầu sả chanh My Sa</t>
  </si>
  <si>
    <t>Hộ kinh doanh tinh dầu thiên nhiên My Sa</t>
  </si>
  <si>
    <t>Thôn 4, Xã Chư Păh, tỉnh Gia Lai</t>
  </si>
  <si>
    <t>0867697679</t>
  </si>
  <si>
    <t>Tinh dầu hương nhu My Sa</t>
  </si>
  <si>
    <t>Tinh dầu trầu không bạc hà My Sa</t>
  </si>
  <si>
    <t>Tinh dầu Long Não My Sa</t>
  </si>
  <si>
    <t>Xã Ia Khươl</t>
  </si>
  <si>
    <t xml:space="preserve">Măng le miếng </t>
  </si>
  <si>
    <t>Hợp tác xã Nông – Lâm nghiệp và Dịch vụ Đăk Tơ Ver</t>
  </si>
  <si>
    <t xml:space="preserve">Làng Tuêk, xã Ia Khươl, tỉnh Gia Lai </t>
  </si>
  <si>
    <t xml:space="preserve">Măng le sợi sấy khô </t>
  </si>
  <si>
    <t>Xã Ia Phí</t>
  </si>
  <si>
    <t xml:space="preserve">Rượu nấm Linh chi </t>
  </si>
  <si>
    <t>Hợp tác xã Dịch vụ Nông nghiệp Núi Cờ</t>
  </si>
  <si>
    <t>Làng Mrông Ngó 3, xã Ia Phí, Gia Lai</t>
  </si>
  <si>
    <t>0935859039</t>
  </si>
  <si>
    <t>Cao nấm linh chi</t>
  </si>
  <si>
    <t>Nấm Linh chi đỏ Núi Cờ</t>
  </si>
  <si>
    <t xml:space="preserve">Cà Phê bột </t>
  </si>
  <si>
    <t>Công ty TNHH chế biến nông sản Jrai IaLy</t>
  </si>
  <si>
    <t>Làng Mrông, xã Ia Phí, tỉnh Gia Lai</t>
  </si>
  <si>
    <t>Cà phê hạt nguyên chất</t>
  </si>
  <si>
    <t>Xã Ia Ly</t>
  </si>
  <si>
    <t>Khăn quàng cổ thổ cẩm "IRAI ƠI"</t>
  </si>
  <si>
    <t>Hộ kinh doanh HUYÊN NIÊ</t>
  </si>
  <si>
    <t>Thôn Ia Lôk, Xã Ia Ly, Tỉnh Gia Lai</t>
  </si>
  <si>
    <t>0383451929</t>
  </si>
  <si>
    <t xml:space="preserve">Bột chuối xanh Đức Khôi </t>
  </si>
  <si>
    <t>Hộ kinh doanh Nguyễn Thị Thủy 1986</t>
  </si>
  <si>
    <t xml:space="preserve">TDP 2, xã Ia Ly, tỉnh Gia Lai </t>
  </si>
  <si>
    <t>Viên bột chuối xanh mật ong
Đức Khôi</t>
  </si>
  <si>
    <t xml:space="preserve">Viên đẳng sâm tinh nghệ mật ong Đức Khôi
</t>
  </si>
  <si>
    <t>Xã Chư Pưh</t>
  </si>
  <si>
    <t>Khô Bò sợi</t>
  </si>
  <si>
    <t>Hợp tác xã Ba Thức Farm</t>
  </si>
  <si>
    <t>Thôn Hòa Tín, xã Chư Pưh, tỉnh Gia Lai</t>
  </si>
  <si>
    <t>Khô Bò miếng</t>
  </si>
  <si>
    <t>Khô bì cục</t>
  </si>
  <si>
    <t>Khô Bò que</t>
  </si>
  <si>
    <t>Bò một nắng</t>
  </si>
  <si>
    <t>Atiso đỏ mật ong AGILA</t>
  </si>
  <si>
    <t>Công ty TNHH Nhất Nông Gia Lai</t>
  </si>
  <si>
    <t>Thôn Hòa Lộc, xã Chư Pưh,tỉnh Gia Lai</t>
  </si>
  <si>
    <t>'0966735234</t>
  </si>
  <si>
    <t>Stick Cốt gừng mật ong AGILA</t>
  </si>
  <si>
    <t>Thanh nhiệt đẳng sâm</t>
  </si>
  <si>
    <t>Chanh dây sấy dẻo</t>
  </si>
  <si>
    <t>Hợp tác xã DV SXKD NLN Long Hưng</t>
  </si>
  <si>
    <t>Thôn Hòa Lộc, xã Chư Pưh, tỉnh Gia Lai</t>
  </si>
  <si>
    <t>0865851345</t>
  </si>
  <si>
    <t>Quyết định số 1125/QĐ-UBND ngày 02/12/2024 của UBND huyện Chư Pưh</t>
  </si>
  <si>
    <t>Viên chanh dây sấy</t>
  </si>
  <si>
    <t>Gạo chất lượng cao J02</t>
  </si>
  <si>
    <t>SP năm 2021 đánh giá lại năm 2024</t>
  </si>
  <si>
    <t>Nấm Linh chi</t>
  </si>
  <si>
    <t>Hợp tác xã Nông nghiệp 81</t>
  </si>
  <si>
    <t>Thôn Hòa Hiệp, xã Chư Pưh, tỉnh Gia Lai</t>
  </si>
  <si>
    <t>'0967612567</t>
  </si>
  <si>
    <t>SP 2020 đánh giá lại năm 2024</t>
  </si>
  <si>
    <t>Rượu đinh lăng Gold</t>
  </si>
  <si>
    <t>Công ty TNHH Một Thành Viên Ngọc Thạch Khôi</t>
  </si>
  <si>
    <t>Thôn Hòa Bình, xã Chư  Pưh, tỉnh Gia Lai</t>
  </si>
  <si>
    <t>0985795252</t>
  </si>
  <si>
    <t>Quyết định số 1266/QĐ-UBND ngày 26/12/2024 của UBND huyện Chư Pưh</t>
  </si>
  <si>
    <t>Rượu chuối hột rừng Phú Vương</t>
  </si>
  <si>
    <t>Xã Ia Le</t>
  </si>
  <si>
    <t>Sầu riêng Đại Ngàn</t>
  </si>
  <si>
    <t>Hợp tác xã Nông Nghiệp Hữu Cơ Đại Ngàn</t>
  </si>
  <si>
    <t>Xã Ia Le, tỉnh Gia Lai</t>
  </si>
  <si>
    <t>0972020114</t>
  </si>
  <si>
    <t>Cà phê rang xay Đại Ngàn</t>
  </si>
  <si>
    <t>Hoa Hòe sấy khô Đại Ngàn</t>
  </si>
  <si>
    <t>Xã Ia Hrú</t>
  </si>
  <si>
    <t>Mật ong hoa cà phê nguyên chất</t>
  </si>
  <si>
    <t>Hộ kinh doanh Lê Văn Thành</t>
  </si>
  <si>
    <t>Thôn Tung Blai, xã Ia Hrú, tỉnh Gia Lai</t>
  </si>
  <si>
    <t>0962233578</t>
  </si>
  <si>
    <t>Xã Chư Sê</t>
  </si>
  <si>
    <t>Bộ sản phẩm Yến thô Minh Huy</t>
  </si>
  <si>
    <t>Hộ kinh doanh Mạc Thị Cẩm Nhung</t>
  </si>
  <si>
    <t>Số 5, đường 17/3, xã Chư Sê, tỉnh Gia Lai</t>
  </si>
  <si>
    <t>0949480789</t>
  </si>
  <si>
    <t>Bộ sản phẩm Yến tinh chế Liên Thành</t>
  </si>
  <si>
    <t>Hộ kinh doanh Phạm Thị Liên</t>
  </si>
  <si>
    <t>Tdp 4, xã Chư Sê, tỉnh Gia Lai</t>
  </si>
  <si>
    <t>0905689195</t>
  </si>
  <si>
    <t>Quyết định số 1400/QĐ-UBND ngày 22/11/2023 của UBND huyện Chư Sê</t>
  </si>
  <si>
    <t>Bộ sản phẩm Yến sào Anh Minh</t>
  </si>
  <si>
    <t>Hộ kinh doanh yến sào Anh Minh</t>
  </si>
  <si>
    <t>Tdp 3, xã Chư Sê, tỉnh Gia Lai</t>
  </si>
  <si>
    <t>0978990066</t>
  </si>
  <si>
    <t>Yến sào Thùy Dương</t>
  </si>
  <si>
    <t>Công ty TNHH MTV Bảo ngọc</t>
  </si>
  <si>
    <t>xã Chư Sê,tỉnh Gia Lai</t>
  </si>
  <si>
    <t>0932059059</t>
  </si>
  <si>
    <t>Quyết định số 1231/QĐ-UBND ngày 22/11/2024 của UBND huyện Chư Sê</t>
  </si>
  <si>
    <t>Trà Hoa Hòe</t>
  </si>
  <si>
    <t>Công ty TNHH MTV Đào Tiến Phát Farm</t>
  </si>
  <si>
    <t>xã Chư Sê, tỉnh Gia Lai</t>
  </si>
  <si>
    <t>0973509059</t>
  </si>
  <si>
    <t>Bột chuối xanh sấy lạnh</t>
  </si>
  <si>
    <t xml:space="preserve">Công ty Cổ phần chế biến Xuất Nhập Khẩu Green Tropycal </t>
  </si>
  <si>
    <t>0347259486</t>
  </si>
  <si>
    <t>Sầu riêng sấy thăng hoa</t>
  </si>
  <si>
    <t>Xã Ia Ko</t>
  </si>
  <si>
    <t>Bộ sản phẩm Yến sào QH</t>
  </si>
  <si>
    <t>Công ty TNHH MTV Lâm Hiền Gia Lai</t>
  </si>
  <si>
    <t>Thôn 1, xã Ia Ko, tỉnh Gia Lai</t>
  </si>
  <si>
    <t>0914171928</t>
  </si>
  <si>
    <t>Xã Chư Prông</t>
  </si>
  <si>
    <t>Macca sấy Ia Prông</t>
  </si>
  <si>
    <t>Hợp tác xã Nông nghiệp Thảo Nguyên</t>
  </si>
  <si>
    <t>Thôn Hoàng Ân, xã Chư Prông, tỉnh Gia Lai</t>
  </si>
  <si>
    <t>0914481576/
'0394990398</t>
  </si>
  <si>
    <t>Quyết định số 19/QĐ-UBND ngày 05/01/2024 của UBND huyện Chư Prông</t>
  </si>
  <si>
    <t>Hạt điều rang muối Nguyên Thảo</t>
  </si>
  <si>
    <t>Hộ kinh doanh Nguyên Thảo</t>
  </si>
  <si>
    <t>Thôn An Hòa, xã Chư Prông, tỉnh Gia Lai</t>
  </si>
  <si>
    <t>0394990398</t>
  </si>
  <si>
    <t>Quyết định số 2582/QĐ-UBND ngày 07/11/2023 của UBND huyện Chư Prông</t>
  </si>
  <si>
    <t>Yến sào Nhật yến</t>
  </si>
  <si>
    <t>Hợp tác xã Minh phát - Farm</t>
  </si>
  <si>
    <t>xã Chư Prông, tỉnh Gia Lai</t>
  </si>
  <si>
    <t>0983993777</t>
  </si>
  <si>
    <t>Yến Thô Nhật Yến</t>
  </si>
  <si>
    <t>Chuprong Coffee – Cà phê pha phin truyền thống</t>
  </si>
  <si>
    <t>Công ty TNHH MTV Xuất nhập khẩu ChuProng</t>
  </si>
  <si>
    <t>Thôn Hợp Thắng, xã Chư Prông, tỉnh Gia Lai</t>
  </si>
  <si>
    <t>0977850919</t>
  </si>
  <si>
    <t>Xã Ia Tôr</t>
  </si>
  <si>
    <t>Cà phê hạt Quyến Gia</t>
  </si>
  <si>
    <t>Hộ kinh doanh Nguyễn Khắc Quyến</t>
  </si>
  <si>
    <t>Thôn Phú Tân, xã Ia Tôr, tỉnh Gia Lai</t>
  </si>
  <si>
    <t>'0988154250</t>
  </si>
  <si>
    <t>Quyết định số 2402/QĐ-UBND ngày 06/12/2024 của UBND huyện Chư Prông</t>
  </si>
  <si>
    <t>SP 2021 đánh giá lại</t>
  </si>
  <si>
    <t>Cà phê bột Quyến Gia</t>
  </si>
  <si>
    <t>Xã Bàu Cạn</t>
  </si>
  <si>
    <t>Bộ sản phẩm Cà phê Phin giấy Thảo My</t>
  </si>
  <si>
    <t>Hộ kinh doanh Đinh Văn Kỳ</t>
  </si>
  <si>
    <t>Thôn Hòa Bình, xã Bàu Cạn, tỉnh Gia Lai</t>
  </si>
  <si>
    <t>'0905690283</t>
  </si>
  <si>
    <t>Cà phê hạt Thảo My</t>
  </si>
  <si>
    <t>Cà phê bột Thảo My</t>
  </si>
  <si>
    <t>Xã Ia Pia</t>
  </si>
  <si>
    <t>Nhung Hươu ngâm Mật ong Huy Thuận</t>
  </si>
  <si>
    <t>Hộ Kinh doanh Nguyễn Văn Thuận</t>
  </si>
  <si>
    <t>Làng Xom Pốt, xã Ia Pia, tỉnh Gia Lai</t>
  </si>
  <si>
    <t>0977101904</t>
  </si>
  <si>
    <t>Quyết định số 2745/QĐ-UBND ngày 31/12/2024 của UBND huyện Chư Prông</t>
  </si>
  <si>
    <t>Tinh hoa chuối xanh</t>
  </si>
  <si>
    <t>Hộ Kinh doanh Phạm Thị Bình</t>
  </si>
  <si>
    <t>Làng Ó, xã Ia Pia, tỉnh Gia Lai</t>
  </si>
  <si>
    <t>0364285517</t>
  </si>
  <si>
    <t>Trà an nhiên mãng cầu</t>
  </si>
  <si>
    <t>Xã Mang Yang</t>
  </si>
  <si>
    <t>Bộ sản phẩm Hạt Macca sấy nứt</t>
  </si>
  <si>
    <t>Hộ kinh doanh Kim Thị Lanh</t>
  </si>
  <si>
    <t>Thôn 1, Xã Mang Yang, Tỉnh Gia Lai</t>
  </si>
  <si>
    <t>0362975289</t>
  </si>
  <si>
    <t xml:space="preserve">Bộ sản phẩm Trà thân lá Xáo Tam Phân </t>
  </si>
  <si>
    <t>Hộ kinh doanh Trang trại Dược liệu Khánh Đạt</t>
  </si>
  <si>
    <t>Thôn 3, Xã Mang Yang, Tỉnh Gia Lai</t>
  </si>
  <si>
    <t>0968365785</t>
  </si>
  <si>
    <t xml:space="preserve">Tinh dầu sả chanh </t>
  </si>
  <si>
    <t>Hợp tác xã Nông nghiệp - Dịch vụ An Bình Phát</t>
  </si>
  <si>
    <t>Tổ 3, Xã Mang Yang, tỉnh Gia Lai</t>
  </si>
  <si>
    <t>0964875379</t>
  </si>
  <si>
    <t>Quyết định số 2269/QĐ-UBND ngày 29/10/2024 của UBND huyện Mang Yang</t>
  </si>
  <si>
    <t>SP 2021 đánh giá lại năm 2024</t>
  </si>
  <si>
    <t>Nước lau sàn thảo dược tinh dầu sả</t>
  </si>
  <si>
    <t>Tinh dầu quế ABP</t>
  </si>
  <si>
    <t>Quyết định số 2587/QĐ-UBND ngày 19/12/2023 của UBND huyện Mang Yang</t>
  </si>
  <si>
    <t>Tinh dầu Bạc Hà ABP</t>
  </si>
  <si>
    <t>Tinh dầu bưởi</t>
  </si>
  <si>
    <t>Quyết định số 2736/QĐ-UBND ngày 19/12/2024 của UBND huyện Mang Yang</t>
  </si>
  <si>
    <t>Trà sâm đại hành</t>
  </si>
  <si>
    <t>Trà xạ đen</t>
  </si>
  <si>
    <t>Tiêu Hữu cơ Linh Nham</t>
  </si>
  <si>
    <t>Hợp tác xã Nông nghiệp dịch vụ Linh Nham</t>
  </si>
  <si>
    <t>Thôn Linh Nham, xã Mang Yang, tỉnh Gia Lai</t>
  </si>
  <si>
    <t>0345010337</t>
  </si>
  <si>
    <t>Hạt điều rang muối</t>
  </si>
  <si>
    <t>Hợp tác xã Nông nghiệp - Dịch vụ Hoàng Đức</t>
  </si>
  <si>
    <t>Tổ 3, xã Mang Yang, tỉnh Gia Lai</t>
  </si>
  <si>
    <t>0968169469</t>
  </si>
  <si>
    <t>Trà sâm đinh lăng</t>
  </si>
  <si>
    <t>Hợp tác xã Mang Yang Kings</t>
  </si>
  <si>
    <t>Thôn Mỹ Yang, xã Mang Yang, tỉnh Gia Lai</t>
  </si>
  <si>
    <t>0981525725</t>
  </si>
  <si>
    <t>Đậu xanh nguyên hạt KN</t>
  </si>
  <si>
    <t>Hợp tác xã Dịch vụ nông nghiệp Kim Ngân</t>
  </si>
  <si>
    <t>Làng Brếp, xã Mang Yang, tỉnh Gia Lai</t>
  </si>
  <si>
    <t>0963043079</t>
  </si>
  <si>
    <t>Đậu đen nguyên hạt KN</t>
  </si>
  <si>
    <t>Nhàu khô</t>
  </si>
  <si>
    <t>Nhàu ngâm đường</t>
  </si>
  <si>
    <t>Xã Ayun</t>
  </si>
  <si>
    <t>Tinh dầu màng tang nguyên chất</t>
  </si>
  <si>
    <t xml:space="preserve">Hợp tác xã Nông lâm nghiệp – Dịch vụ Quyết Tiến </t>
  </si>
  <si>
    <t>Thôn 2, xã Ayun, tỉnh Gia Lai</t>
  </si>
  <si>
    <t>0987535369</t>
  </si>
  <si>
    <t>Tinh dầu màng tang xịt phòng</t>
  </si>
  <si>
    <t>Phở khô KaSa</t>
  </si>
  <si>
    <t>Bột gừng Kasa</t>
  </si>
  <si>
    <t>Nấm hồng chi Kasa</t>
  </si>
  <si>
    <t>Hạt tiêu đen</t>
  </si>
  <si>
    <t>Hợp tác xã Nông lâm nghiệp và dịch vụ An Lộc</t>
  </si>
  <si>
    <t>thôn 3, xã Ayun, Gia Lai</t>
  </si>
  <si>
    <t>0945475865</t>
  </si>
  <si>
    <t>Chuối hột rừng sấy khô</t>
  </si>
  <si>
    <t>Xã Hra</t>
  </si>
  <si>
    <t>Bộ chanh dây sấy dẻo</t>
  </si>
  <si>
    <t>Hợp tác xã Nông nghiệp và Dịch vụ Hùng Thơm Gia Lai</t>
  </si>
  <si>
    <t>Thôn Nhơn tân, xã Hra, tỉnh Gia Lai</t>
  </si>
  <si>
    <t>0384139499</t>
  </si>
  <si>
    <t>Sp năm 2020 Đánh giá lại năm 2023, đạt 4 sao</t>
  </si>
  <si>
    <t>Bộ sản phẩm Ruột chanh dây cấp đông</t>
  </si>
  <si>
    <t>SP 3 sao năm 2021 đánh giá lại năm 2024, đạt 4 sao</t>
  </si>
  <si>
    <t>Trà detox chanh dây</t>
  </si>
  <si>
    <t>Viên Chanh dây sấy giòn</t>
  </si>
  <si>
    <t>Xã Lơ Pang</t>
  </si>
  <si>
    <t>Hoa đu đủ đực sấy</t>
  </si>
  <si>
    <t>Hợp tác xã Nông lâm nghiệp – Dịch vụ Toàn Diện</t>
  </si>
  <si>
    <t>Làng Ar Bờ Tôk, xã Lơ Pang, tỉnh Gia Lai</t>
  </si>
  <si>
    <t>0393747578</t>
  </si>
  <si>
    <t>Mướp đắng rừng sấy</t>
  </si>
  <si>
    <t>Hoa Đu đủ tươi</t>
  </si>
  <si>
    <t>Chuối sấy dẻo</t>
  </si>
  <si>
    <t>Mật ong ngâm hoa đu đủ</t>
  </si>
  <si>
    <t>Gạo dẻo Đê Ar</t>
  </si>
  <si>
    <t>Dứa rừng sấy khô</t>
  </si>
  <si>
    <t>Hộ kinh doanh Trần mạnh Cư</t>
  </si>
  <si>
    <t>Làng Đăk Trang, xã Lơ Pang, tỉnh Gia Lai</t>
  </si>
  <si>
    <t>0973664612</t>
  </si>
  <si>
    <t>Cây tầm gửi sấy khô</t>
  </si>
  <si>
    <t>Nụ hoa hòe sấy khô</t>
  </si>
  <si>
    <t>Xã Kon Chiêng</t>
  </si>
  <si>
    <t>Gạo ĐT</t>
  </si>
  <si>
    <t>Hợp tác xã Nông lâm nghiệp và Dịch vụ Đak Trôi</t>
  </si>
  <si>
    <t>Làng Đak Bớt, xã Kon Chiêng, tỉnh Gia Lai</t>
  </si>
  <si>
    <t>0346665777</t>
  </si>
  <si>
    <t>Gạo tấm Ba chăm</t>
  </si>
  <si>
    <t>Nụ Hoa hòe sấy khô</t>
  </si>
  <si>
    <t>Bột gạo</t>
  </si>
  <si>
    <t>Sợi phở ĐT</t>
  </si>
  <si>
    <t>Măng le sấy khô.</t>
  </si>
  <si>
    <t xml:space="preserve">Hộ kinh doanh Nguyễn Văn Bình </t>
  </si>
  <si>
    <t>Làng Git, xã Kon Chiêng, tỉnh Gia Lai</t>
  </si>
  <si>
    <t>0348533273</t>
  </si>
  <si>
    <t>Xã Ia Grai</t>
  </si>
  <si>
    <t>Thảo Hiên coffee -  Cà phê mộc đặc biệt</t>
  </si>
  <si>
    <t>Hộ kinh doanh Nguyễn Thảo</t>
  </si>
  <si>
    <t xml:space="preserve"> xã Ia Grai, tỉnh Gia Lai</t>
  </si>
  <si>
    <t>0969921468</t>
  </si>
  <si>
    <t>Cà phê espresso pha máy Thảo Hiên</t>
  </si>
  <si>
    <t>Xã Ia Grai, tỉnh Gia Lai</t>
  </si>
  <si>
    <t>Quyết định số 1301/QĐ-UBND ngày 25/9/2024 của UBND huyện Ia Grai</t>
  </si>
  <si>
    <t>Cà phê rang xay phin đậm Thảo Hiên</t>
  </si>
  <si>
    <t>Thảo Hiên coffee cà phê hạt pha phin</t>
  </si>
  <si>
    <t>Thảo Hiên coffee cà phê bột Robusta</t>
  </si>
  <si>
    <t>Quyết định số 1456/QĐ-UBND ngày 05/12/2024 của UBND huyện Ia Grai</t>
  </si>
  <si>
    <t>Hạt macca sấy nứt Thảo Hiên</t>
  </si>
  <si>
    <t>Sầu Riêng Hoàng Gia</t>
  </si>
  <si>
    <t>Công ty TNHH xuất nhập khẩu Bơ mỹ Hoàng Gia</t>
  </si>
  <si>
    <t>Tổ dân phố 1, xã Ia Grai, tỉnh Gia Lai</t>
  </si>
  <si>
    <t>0888381738</t>
  </si>
  <si>
    <t>Quyết định số 1498/QĐ-UBND ngày 08/9/2023 của UBND huyện Ia Grai</t>
  </si>
  <si>
    <t>Dầu bơ nguyên chất O’roya</t>
  </si>
  <si>
    <t>Sầu riêng Ri 6 Vietduri</t>
  </si>
  <si>
    <t>Sầu riêng thái</t>
  </si>
  <si>
    <t>Hợp tác xã nông nghiệp Cao Nguyên</t>
  </si>
  <si>
    <t>Làng Păng Gol – Phù Tiên, xã Ia Grai, tỉnh Gia Lai</t>
  </si>
  <si>
    <t>0981174068</t>
  </si>
  <si>
    <t>Quyết định số 1324/QĐ-UBND ngày 02/10/2024 của UBND huyện Ia Grai</t>
  </si>
  <si>
    <t>Cà phê bột nguyên chất Xuân Khiển</t>
  </si>
  <si>
    <t>Hộ kinh doanh Nguyễn Xuân Khiển</t>
  </si>
  <si>
    <t>xã Ia Grai, tỉnh Gia Lai</t>
  </si>
  <si>
    <t>0977943293</t>
  </si>
  <si>
    <t>Xã Ia Hrung</t>
  </si>
  <si>
    <t>Macca sấy nứt Nhung Nguyễn</t>
  </si>
  <si>
    <t>Hộ kinh doanh Nguyễn Thị Nhung</t>
  </si>
  <si>
    <t>Thôn Thái Hà, xã Ia Hrung, tỉnh Gia Lai</t>
  </si>
  <si>
    <t>0338233808</t>
  </si>
  <si>
    <t>Bột ngũ cốc Nhung Nguyễn</t>
  </si>
  <si>
    <t>Mật ong hoa cà phê Duy Trung</t>
  </si>
  <si>
    <t>Hộ kinh doanh mật ong Duy Trung</t>
  </si>
  <si>
    <t>Thôn Tân An, xã Ia Hrung, tỉnh Gia Lai</t>
  </si>
  <si>
    <t>0794567779</t>
  </si>
  <si>
    <t>Cà phê hòa tan nguyên chất Đen Già Làng</t>
  </si>
  <si>
    <t xml:space="preserve"> Công ty TNHH Baka</t>
  </si>
  <si>
    <t>xã Ia Hrung, tỉnh Gia Lai</t>
  </si>
  <si>
    <t>0985601236</t>
  </si>
  <si>
    <t>Cà phê hòa tan nguyên chất Sữa Già Làng</t>
  </si>
  <si>
    <t>Cà phê hòa tan nguyên chất Sữa Dừa Già Làng</t>
  </si>
  <si>
    <t>Cà phê nguyên chất uống liền - Tinh cà phê nguyên chất</t>
  </si>
  <si>
    <t>Cà phê túi lọc Già Làng</t>
  </si>
  <si>
    <t>Gạo A Mí Tiệp – giống JO2</t>
  </si>
  <si>
    <t>Hộ kinh doanh A MÍ TIỆP</t>
  </si>
  <si>
    <t>Làng Jút 1, xã Ia Hrung, tỉnh Gia Lai</t>
  </si>
  <si>
    <t>0935884152</t>
  </si>
  <si>
    <t>Nho đỏ không hạt Xgreen</t>
  </si>
  <si>
    <t>Hộ kinh doanh nông nghiệp sạch Xgreen</t>
  </si>
  <si>
    <t>Thôn Hưng Bình Tân Hợp, xã Ia Hrung, tỉnh Gia Lai</t>
  </si>
  <si>
    <t>0905255839</t>
  </si>
  <si>
    <t>Yến sào nhật Minh Anh</t>
  </si>
  <si>
    <t>Hộ kinh doanh Trần Quang Đạo</t>
  </si>
  <si>
    <t>Thôn Thanh Hà, xã Ia Hrung,  tỉnh Gia Lai</t>
  </si>
  <si>
    <t>0865732563</t>
  </si>
  <si>
    <t>Yến thô nhật Minh Anh</t>
  </si>
  <si>
    <t>Yến baby nhật Minh Anh</t>
  </si>
  <si>
    <t>Yến rút lông khô nhật Minh Anh</t>
  </si>
  <si>
    <t>Yến chưng sẵn giành cho trẻ em</t>
  </si>
  <si>
    <t>Yến tươi chưng sẵn</t>
  </si>
  <si>
    <t>Xã Ia Chia</t>
  </si>
  <si>
    <t>Cà phê nguyên chất Nguyễn Thiêm</t>
  </si>
  <si>
    <t>Công ty TNHH MTV Nguyễn Thiêm</t>
  </si>
  <si>
    <t>Làng Bia Ngó, xã Ia Chía, tỉnh Gia Lai</t>
  </si>
  <si>
    <t>0373935773</t>
  </si>
  <si>
    <t>08/09/0206</t>
  </si>
  <si>
    <t xml:space="preserve">Măng tre tươi Nguyễn Thiêm
</t>
  </si>
  <si>
    <t>Măng tre khô Nguyễn Thiêm</t>
  </si>
  <si>
    <t>Hạt điều sấy nguyên vị Nguyễn Thiêm</t>
  </si>
  <si>
    <t>Hạt tiêu đen Nguyễn Thiêm</t>
  </si>
  <si>
    <t>Cà phê hạt rang mộc Nguyễn Thiêm</t>
  </si>
  <si>
    <t>Yến sào Nguyễn Nết</t>
  </si>
  <si>
    <t xml:space="preserve">Hợp tác xã nông nghiệp và dịch vụ Ia Chía
</t>
  </si>
  <si>
    <t xml:space="preserve">Làng Bía Ngó, xã Ia Chía, tỉnh Gia Lai
</t>
  </si>
  <si>
    <t>0977057577</t>
  </si>
  <si>
    <t>Hạt điều rang muối Toàn Thắng</t>
  </si>
  <si>
    <t>Xã Ia Krái</t>
  </si>
  <si>
    <t>Mít Thái 705</t>
  </si>
  <si>
    <t>Công ty TNHH MTV cà phê 705</t>
  </si>
  <si>
    <t>Thôn 1, xã Ia Krái, tỉnh Gia Lai</t>
  </si>
  <si>
    <t>Chôm chôm thái 705</t>
  </si>
  <si>
    <t>Yến sào Hoàng San</t>
  </si>
  <si>
    <t>Hộ kinh doanh Đinh Thị Ngọc Ánh</t>
  </si>
  <si>
    <t>0919144877</t>
  </si>
  <si>
    <t>Yến sào Nhà Nam</t>
  </si>
  <si>
    <t>Hộ kinh doanh Nguyễn Lê Hoài Thương</t>
  </si>
  <si>
    <t>xã Ia Krái, tỉnh Gia Lai</t>
  </si>
  <si>
    <t>Phường An Khê</t>
  </si>
  <si>
    <t xml:space="preserve">Trà Cà gai leo Vũ Minh Phát </t>
  </si>
  <si>
    <t>Công ty TNHH MTV Vũ Minh Phát</t>
  </si>
  <si>
    <t>28 Trần Quang Diệu, Phường  An Khê, tỉnh Gia Lai</t>
  </si>
  <si>
    <t>4 Sao</t>
  </si>
  <si>
    <t>0914543737</t>
  </si>
  <si>
    <t>SP 4 sao năm 2020 đánh giá lại năm 2024, đạt 4 sao</t>
  </si>
  <si>
    <t>Trà gừng Vũ Minh Phát</t>
  </si>
  <si>
    <t>Viên uống mật nhân Vũ Minh Phát</t>
  </si>
  <si>
    <t>SP 3 sao năm 2020 đánh giá lại năm 2024, đạt 4 sao</t>
  </si>
  <si>
    <t>Trà Bí đao Minh Tâm</t>
  </si>
  <si>
    <t>Hộ kinh doanh Minh Tâm</t>
  </si>
  <si>
    <t>Phường An Khê, tỉnh Gia Lai</t>
  </si>
  <si>
    <t>0903913207</t>
  </si>
  <si>
    <t>Măng sấy Minh Tâm</t>
  </si>
  <si>
    <t>Lạp xưởng CHUMY</t>
  </si>
  <si>
    <t>Hộ kinh doanh Lê Văn Chu</t>
  </si>
  <si>
    <t>257/51 Đỗ Trạc, tổ 1, phường An Khê, Gia Lai</t>
  </si>
  <si>
    <t>Chuối sấy dẻo CHUMY</t>
  </si>
  <si>
    <t>Lạp Xưởng</t>
  </si>
  <si>
    <t>Hộ kinh doanh Bếp Cô Hai</t>
  </si>
  <si>
    <t>306 Hoàng Hoa Thám, tổ 2, phường An Khê, tỉnh Gia Lai</t>
  </si>
  <si>
    <t>Quyết định số 986/QĐ-UBND ngày 02/6/2025 của UBND thị xã An Khê</t>
  </si>
  <si>
    <t>Xúc Xích</t>
  </si>
  <si>
    <t>Xã Cửu An</t>
  </si>
  <si>
    <t>Chanh dây Xuân An</t>
  </si>
  <si>
    <t>Hợp tác xã Nông nghiệp - Thương mại và Dịch vụ Xuân An</t>
  </si>
  <si>
    <t>Thôn An Xuân 3, xã Cửu An, tỉnh Gia Lai</t>
  </si>
  <si>
    <t>Ốc lác Xuân An</t>
  </si>
  <si>
    <t>Bánh tráng gạo An Nam</t>
  </si>
  <si>
    <t>Hợp tác xã Dịch vụ Nông nghiệp Cửu An</t>
  </si>
  <si>
    <t>Thôn An Điền Nam, xã Cửu An, tỉnh Gia Lai</t>
  </si>
  <si>
    <t>0394123490</t>
  </si>
  <si>
    <t>Gạo An Nam</t>
  </si>
  <si>
    <t>Rượu gạo An Nam</t>
  </si>
  <si>
    <t>Trà cà gai leo P'Nang</t>
  </si>
  <si>
    <t>Hợp tác xã Nông nghiệp Tú An 1</t>
  </si>
  <si>
    <t>Thôn Tú Thủy 2, xã Cửu An, tỉnh Gia Lai</t>
  </si>
  <si>
    <t>Xã Phú Thiện</t>
  </si>
  <si>
    <t>Sữa chua truyền thống Cô Út Siu Thị</t>
  </si>
  <si>
    <t>Hộ kinh doanh Siu Thị Thu Vân</t>
  </si>
  <si>
    <t>Thôn Plei Mil, xã Ia Phú Thiện</t>
  </si>
  <si>
    <t>0979405998</t>
  </si>
  <si>
    <t>Quyết định số 595/QĐ-UBND ngày 07/11/2023 của UBND huyện Phú Thiện</t>
  </si>
  <si>
    <t>Sữa chua Nếp cẩm Cô Út Siu Thị</t>
  </si>
  <si>
    <t>Sữa chua phô mai</t>
  </si>
  <si>
    <t>Quyết định số 719/QĐ-UBND ngày 29/11/2024 của UBND huyện Phú Thiện</t>
  </si>
  <si>
    <t>Sữa chua chanh dây</t>
  </si>
  <si>
    <t xml:space="preserve">Yến sơ chế cao cấp Sâm Phố </t>
  </si>
  <si>
    <t>Hộ kinh doanh Yến Sào Sâm Phố</t>
  </si>
  <si>
    <t>xã Phú Thiện, tỉnh Gia Lai</t>
  </si>
  <si>
    <t>0816860898</t>
  </si>
  <si>
    <t>Yến thô cao cấp Sâm Phố</t>
  </si>
  <si>
    <t xml:space="preserve">Tổ yến thô Ricky Farms </t>
  </si>
  <si>
    <r>
      <rPr>
        <sz val="11"/>
        <color rgb="FF000000"/>
        <rFont val="Arial"/>
        <family val="2"/>
      </rPr>
      <t>Hợp tác xã Phố Yến</t>
    </r>
    <r>
      <rPr>
        <b/>
        <sz val="11"/>
        <color rgb="FF000000"/>
        <rFont val="Arial"/>
        <family val="2"/>
      </rPr>
      <t xml:space="preserve"> </t>
    </r>
  </si>
  <si>
    <t>0868302678</t>
  </si>
  <si>
    <t>Tổ yến sào thượng hạng Ricky Farms</t>
  </si>
  <si>
    <r>
      <rPr>
        <sz val="11"/>
        <color rgb="FF000000"/>
        <rFont val="Arial"/>
        <family val="2"/>
      </rPr>
      <t>Hợp tác xã Phố Yến</t>
    </r>
    <r>
      <rPr>
        <b/>
        <sz val="11"/>
        <color rgb="FF000000"/>
        <rFont val="Arial"/>
        <family val="2"/>
      </rPr>
      <t xml:space="preserve"> </t>
    </r>
  </si>
  <si>
    <t>Rượu khoai lang Ricky’s Distilled Spirits</t>
  </si>
  <si>
    <r>
      <rPr>
        <sz val="11"/>
        <color rgb="FF000000"/>
        <rFont val="Arial"/>
        <family val="2"/>
      </rPr>
      <t>Hợp tác xã Phố Yến</t>
    </r>
    <r>
      <rPr>
        <b/>
        <sz val="11"/>
        <color rgb="FF000000"/>
        <rFont val="Arial"/>
        <family val="2"/>
      </rPr>
      <t xml:space="preserve"> </t>
    </r>
  </si>
  <si>
    <t>Vua lửa bối tửu Platinum Class</t>
  </si>
  <si>
    <r>
      <rPr>
        <sz val="11"/>
        <color rgb="FF000000"/>
        <rFont val="Arial"/>
        <family val="2"/>
      </rPr>
      <t>Hợp tác xã Phố Yến</t>
    </r>
    <r>
      <rPr>
        <b/>
        <sz val="11"/>
        <color rgb="FF000000"/>
        <rFont val="Arial"/>
        <family val="2"/>
      </rPr>
      <t xml:space="preserve"> </t>
    </r>
  </si>
  <si>
    <t>Vua lửa bối tửu Purity Class</t>
  </si>
  <si>
    <r>
      <rPr>
        <sz val="11"/>
        <color rgb="FF000000"/>
        <rFont val="Arial"/>
        <family val="2"/>
      </rPr>
      <t>Hợp tác xã Phố Yến</t>
    </r>
    <r>
      <rPr>
        <b/>
        <sz val="11"/>
        <color rgb="FF000000"/>
        <rFont val="Arial"/>
        <family val="2"/>
      </rPr>
      <t xml:space="preserve"> </t>
    </r>
  </si>
  <si>
    <t>Rượu Jrai  Brother Vodka thương hiệu Ricky’s Distilled Spirits</t>
  </si>
  <si>
    <r>
      <rPr>
        <sz val="11"/>
        <color rgb="FF000000"/>
        <rFont val="Arial"/>
        <family val="2"/>
      </rPr>
      <t>Hợp tác xã Phố Yến</t>
    </r>
    <r>
      <rPr>
        <b/>
        <sz val="11"/>
        <color rgb="FF000000"/>
        <rFont val="Arial"/>
        <family val="2"/>
      </rPr>
      <t xml:space="preserve"> </t>
    </r>
  </si>
  <si>
    <t>Quyết định số 187/QĐ-UBND ngày 26/5/2025 của UBND huyện Phú Thiện</t>
  </si>
  <si>
    <t>Rượu 1979 Quarter Cask Whisky</t>
  </si>
  <si>
    <r>
      <rPr>
        <sz val="11"/>
        <color rgb="FF000000"/>
        <rFont val="Arial"/>
        <family val="2"/>
      </rPr>
      <t>Hợp tác xã Phố Yến</t>
    </r>
    <r>
      <rPr>
        <b/>
        <sz val="11"/>
        <color rgb="FF000000"/>
        <rFont val="Arial"/>
        <family val="2"/>
      </rPr>
      <t xml:space="preserve"> </t>
    </r>
  </si>
  <si>
    <t>Rượu 1991 Harmony Liqueur</t>
  </si>
  <si>
    <r>
      <rPr>
        <sz val="11"/>
        <color rgb="FF000000"/>
        <rFont val="Arial"/>
        <family val="2"/>
      </rPr>
      <t>Hợp tác xã Phố Yến</t>
    </r>
    <r>
      <rPr>
        <b/>
        <sz val="11"/>
        <color rgb="FF000000"/>
        <rFont val="Arial"/>
        <family val="2"/>
      </rPr>
      <t xml:space="preserve"> </t>
    </r>
  </si>
  <si>
    <t>Rượu 1983 Single Grain Whisky</t>
  </si>
  <si>
    <r>
      <rPr>
        <sz val="11"/>
        <color rgb="FF000000"/>
        <rFont val="Arial"/>
        <family val="2"/>
      </rPr>
      <t>Hợp tác xã Phố Yến</t>
    </r>
    <r>
      <rPr>
        <b/>
        <sz val="11"/>
        <color rgb="FF000000"/>
        <rFont val="Arial"/>
        <family val="2"/>
      </rPr>
      <t xml:space="preserve"> </t>
    </r>
  </si>
  <si>
    <t xml:space="preserve">Cao hươu sao The Ricky The Ricky’s Cervus Nippon Pseudaxis </t>
  </si>
  <si>
    <r>
      <rPr>
        <sz val="11"/>
        <color rgb="FF000000"/>
        <rFont val="Arial"/>
        <family val="2"/>
      </rPr>
      <t>Hợp tác xã Phố Yến</t>
    </r>
    <r>
      <rPr>
        <b/>
        <sz val="11"/>
        <color rgb="FF000000"/>
        <rFont val="Arial"/>
        <family val="2"/>
      </rPr>
      <t xml:space="preserve"> </t>
    </r>
  </si>
  <si>
    <t xml:space="preserve">Sâm bố chính sấy khô </t>
  </si>
  <si>
    <t xml:space="preserve">Hộ kinh doanh Nguyễn Thị Hường </t>
  </si>
  <si>
    <t>0343870981</t>
  </si>
  <si>
    <t>Khổ qua rừng sấy khô</t>
  </si>
  <si>
    <t>Hoa đu đủ đực sấy khô</t>
  </si>
  <si>
    <t>Bột sâm bố chính</t>
  </si>
  <si>
    <t xml:space="preserve">Dây mướp đắng sấy khô </t>
  </si>
  <si>
    <t>Trà lá ổi</t>
  </si>
  <si>
    <t>Hộ kinh doanh Lê Hữu Quân</t>
  </si>
  <si>
    <t>0342062121</t>
  </si>
  <si>
    <t>Yến thô Minh Nghĩa</t>
  </si>
  <si>
    <t>Hộ kinh doanh Nguyễn Ngọc Minh Nghĩa</t>
  </si>
  <si>
    <t>Thôn Plei Amil, xã Phú Thiện, tỉnh Gia Lai</t>
  </si>
  <si>
    <t>0382319222</t>
  </si>
  <si>
    <t>Yến sơ chế Minh Nghĩa</t>
  </si>
  <si>
    <t>Trà Hoa hòe</t>
  </si>
  <si>
    <t>Hợp tác xã Nông Nghiệp Dịch Vụ Đức Thành Đạt</t>
  </si>
  <si>
    <t>Thôn Ia Ptau, xã Phú Thiện, tỉnh Gia Lai</t>
  </si>
  <si>
    <t>0333300497</t>
  </si>
  <si>
    <t>Bò một nắng Phú Mộc Thạch</t>
  </si>
  <si>
    <t xml:space="preserve">Hộ kinh doanh Trần Thị Thu </t>
  </si>
  <si>
    <t>0981988686</t>
  </si>
  <si>
    <t>Heo một nắng Phú Mộc Thạch</t>
  </si>
  <si>
    <t xml:space="preserve">Yến sào Viễn Dung </t>
  </si>
  <si>
    <t>Hộ kinh doanh Dương Văn Viễn</t>
  </si>
  <si>
    <t xml:space="preserve">Thôn Ia Jut, xã Phú Thiện, tỉnh Gia Lai </t>
  </si>
  <si>
    <t>0976854903</t>
  </si>
  <si>
    <t xml:space="preserve">Yến thô Viễn Dung </t>
  </si>
  <si>
    <t>Xã Chư A Thai</t>
  </si>
  <si>
    <t>Gạo nếp Cô Tiên</t>
  </si>
  <si>
    <t>Hợp tác xã Nông nghiệp Chư A Thai</t>
  </si>
  <si>
    <t xml:space="preserve">Thôn Glung Mơ Lan, xã Chư A Thai, tỉnh Gia Lai </t>
  </si>
  <si>
    <t>0905645768</t>
  </si>
  <si>
    <t>Gạo TBR 225</t>
  </si>
  <si>
    <t>GạoJO2</t>
  </si>
  <si>
    <t>Gạo TBR39</t>
  </si>
  <si>
    <t>Gạo LH12</t>
  </si>
  <si>
    <t>Gạo Hưng Long</t>
  </si>
  <si>
    <t>Gạo Lứt tím</t>
  </si>
  <si>
    <t xml:space="preserve">Gạo Lứt đỏ </t>
  </si>
  <si>
    <t>Chả cá thác lác cô sáu Ayun Hạ</t>
  </si>
  <si>
    <t>Hộ kinh doanh Ngô Viết Giỏi</t>
  </si>
  <si>
    <t xml:space="preserve">Thôn Thanh Thượng, xã Chư A Thai, tỉnh Gia Lai. </t>
  </si>
  <si>
    <t>0988358302</t>
  </si>
  <si>
    <t>Nụ hoa đu đủ đực sấy Thanh Tâm</t>
  </si>
  <si>
    <t>Hộ kinh doanh Trần Tâm</t>
  </si>
  <si>
    <t>Tân Điệp 1, xã Chư A Thai, tỉnh Gia Lai</t>
  </si>
  <si>
    <t>0333547297</t>
  </si>
  <si>
    <t>Khoai lang sấy dẻo Nguyễn Hải</t>
  </si>
  <si>
    <t xml:space="preserve">Hợp tác xã Nông nghiệp Nhật Minh </t>
  </si>
  <si>
    <t>Thôn Drok, xã Chư A Thai, tỉnh Gia Lai</t>
  </si>
  <si>
    <t>0367903770</t>
  </si>
  <si>
    <t>Miến dong Nguyễn Hải</t>
  </si>
  <si>
    <t>Xã Ia Hiao</t>
  </si>
  <si>
    <t>Yến tinh chế Bảo Hân Nests</t>
  </si>
  <si>
    <t>Hộ kinh doanh Nguyễn Ngọc Lưu</t>
  </si>
  <si>
    <t>Bôn Mi Hoan, xã Ia Hiao, tỉnh Gia Lai</t>
  </si>
  <si>
    <t>0988433969</t>
  </si>
  <si>
    <t>Yến chưng hũ Bảo Hân Nests</t>
  </si>
  <si>
    <t>Gạo Đài thơm 8</t>
  </si>
  <si>
    <t xml:space="preserve">Hộ kinh doanh Đỗ Quốc Lâm </t>
  </si>
  <si>
    <t>Thôn Yên Phú 2, xã Ia Hiao, tỉnh Gia Lai</t>
  </si>
  <si>
    <t>Gạo Hương Châu 6</t>
  </si>
  <si>
    <t>Xã Đức Cơ</t>
  </si>
  <si>
    <t>Cà phê Quang Nhận</t>
  </si>
  <si>
    <t>Hộ kinh doanh sản xuất chế biến cà phê Quang Nhận</t>
  </si>
  <si>
    <t>xã Đức Cơ, tỉnh Gia Lai</t>
  </si>
  <si>
    <t>0967283777</t>
  </si>
  <si>
    <t>Quyết định số 3355/QĐ-UBND ngày 19/12/2023 của UBND huyện Đức Cơ</t>
  </si>
  <si>
    <t>SP 3 sao năm 2020 đánh giá lại năm 2023</t>
  </si>
  <si>
    <t>Tinh dầu sả Quang Nhận</t>
  </si>
  <si>
    <t>Lan phi điệp Khaly</t>
  </si>
  <si>
    <t>Hộ kinh doanh vườn lan Kha Ly</t>
  </si>
  <si>
    <t>0981553768</t>
  </si>
  <si>
    <t>Nước đóng chai Khaly</t>
  </si>
  <si>
    <t>Quyết định số 1262/QĐ-UBND ngày 09/6/2025 của UBND huyện Đức Cơ</t>
  </si>
  <si>
    <t>Yến sào Nguyên Việt</t>
  </si>
  <si>
    <t>Hộ kinh doanh Trần Văn Thiểm</t>
  </si>
  <si>
    <t>0375169389</t>
  </si>
  <si>
    <t>Hạt Tiêu khô</t>
  </si>
  <si>
    <t>Hộ kinh doanh Siu Đoen</t>
  </si>
  <si>
    <t>Xã Đức Cơ, tỉnh Gia Lai</t>
  </si>
  <si>
    <t>0395902217</t>
  </si>
  <si>
    <t>Thủ công mỹ nghệ Jrai</t>
  </si>
  <si>
    <t>Hộ kinh doanh Rơ Mah H'Dịu</t>
  </si>
  <si>
    <t>0984395406</t>
  </si>
  <si>
    <t>Xã Ia Krêl</t>
  </si>
  <si>
    <t xml:space="preserve">Cà phê bột Nguyễn Hân Coffee Farm </t>
  </si>
  <si>
    <t>Hộ kinh doanh Nguyễn Văn Hân</t>
  </si>
  <si>
    <t>Làng Le II, xã Ia Krêl, tỉnh Gia Lai</t>
  </si>
  <si>
    <t>0378927777</t>
  </si>
  <si>
    <t>SP 4 sao năm 2021 đánh giá lại năm 2024 đạt 3 sao</t>
  </si>
  <si>
    <t>Hạt điều rang muối Anh Dương</t>
  </si>
  <si>
    <t>Hộ kinh doanh Nguyễn Thị Gấm</t>
  </si>
  <si>
    <t>Thôn Thanh Giáo, xã Ia Krêl, tỉnh Gia Lai</t>
  </si>
  <si>
    <t>0987147573
0374980998</t>
  </si>
  <si>
    <t>Cà phê Phát Huy</t>
  </si>
  <si>
    <t>Hộ kinh doanh Quốc Huy</t>
  </si>
  <si>
    <t>Thôn Thanh Giáo, xã IaKrêl, tỉnh Gia Lai</t>
  </si>
  <si>
    <t>0978275325</t>
  </si>
  <si>
    <t>Cà phê hạt rang mộc Phát huy</t>
  </si>
  <si>
    <t>Quyết định số 2232/QĐ-UBND ngày 14/11/2024 của UBND huyện Đức Cơ</t>
  </si>
  <si>
    <t>Trà bí đao CHUYA FOOD</t>
  </si>
  <si>
    <t>Hợp tác xã Nông nghiệp và Phát triển Công nghệ cao Đức Cơ</t>
  </si>
  <si>
    <t>Thôn Ia Lâm Tốk, xã Ia Krêl, tỉnh Gia Lai</t>
  </si>
  <si>
    <t>0344181271</t>
  </si>
  <si>
    <t>Sp năm 2021 đánh giá lại năm 2024</t>
  </si>
  <si>
    <t>Thịt bò khô CHUYA FOOD</t>
  </si>
  <si>
    <t>Thịt lợn Broong một nắng</t>
  </si>
  <si>
    <t>Măng sấy</t>
  </si>
  <si>
    <t>Hạt điều Thuận Thành Phát</t>
  </si>
  <si>
    <t>Hộ kinh doanh Phí Thị Nụ</t>
  </si>
  <si>
    <t>0976144727
'0945533797</t>
  </si>
  <si>
    <t xml:space="preserve">Bánh đồng tiền </t>
  </si>
  <si>
    <t>Hạt điều sấy nguyên vị</t>
  </si>
  <si>
    <t>Chân giò heo ủ muối</t>
  </si>
  <si>
    <t>Hộ kinh doanh Nguyễn Bá Long</t>
  </si>
  <si>
    <t>Làng Krêl, xã Ia Krêl, tỉnh Gia Lai</t>
  </si>
  <si>
    <t>0395.152.476
'0979.166.048</t>
  </si>
  <si>
    <t>Gà ủ muối</t>
  </si>
  <si>
    <t xml:space="preserve">Cà phê bột Nguyên Sang </t>
  </si>
  <si>
    <t>Hộ kinh doanh Nguyễn Hữu Thuận</t>
  </si>
  <si>
    <t>Thôn Thống Nhất, xã Ia Krêl, tỉnh Gia Lai</t>
  </si>
  <si>
    <t xml:space="preserve">0979742498 </t>
  </si>
  <si>
    <t xml:space="preserve">Bún gạo khô Trung Hiếu </t>
  </si>
  <si>
    <t xml:space="preserve">Hộ kinh doanh Bùi Văn Định </t>
  </si>
  <si>
    <t>0329 320 409
0362 414 917</t>
  </si>
  <si>
    <t>Xã Ia Dom</t>
  </si>
  <si>
    <t>Yến sào Mộc Miên</t>
  </si>
  <si>
    <t>Hộ kinh doanh Tô Thị Lệ</t>
  </si>
  <si>
    <t>Xã Ia Dom, tỉnh Gia Lai</t>
  </si>
  <si>
    <t>0966582475</t>
  </si>
  <si>
    <t>Yến sào Duy Tân</t>
  </si>
  <si>
    <t>Hộ kinh doanh Nguyễn Thị Bích Vân</t>
  </si>
  <si>
    <t>0977495496</t>
  </si>
  <si>
    <t>Xã Ia Pnôn</t>
  </si>
  <si>
    <t>Xã Ia Nan</t>
  </si>
  <si>
    <t>Yến sào Quang Huy GL</t>
  </si>
  <si>
    <t>Hộ kinh doanh Yến sào Quang Huy GL</t>
  </si>
  <si>
    <t>Xã Ia Nan, tỉnh Gia Lai</t>
  </si>
  <si>
    <t>0376409882</t>
  </si>
  <si>
    <t>Mật ong ngân hoa đu đủ đực</t>
  </si>
  <si>
    <t>Hộ kinh doanh Nguyễn Thị Hương</t>
  </si>
  <si>
    <t>Làng Tung, xã Ia Nan, tỉnh Gia Lai</t>
  </si>
  <si>
    <t>0386460050</t>
  </si>
  <si>
    <t>Mật ong hoa cà phê</t>
  </si>
  <si>
    <t>Mật ong hoa rừng</t>
  </si>
  <si>
    <t>Xã Ia Dơk</t>
  </si>
  <si>
    <t>Rượu Nếp cẩm</t>
  </si>
  <si>
    <t>Hộ kinh doanh Đào Huy Ngọc</t>
  </si>
  <si>
    <t>Xã Ia Dơk, tỉnh Gia Lai</t>
  </si>
  <si>
    <t>0387127166</t>
  </si>
  <si>
    <t>Yến nguyên tổ</t>
  </si>
  <si>
    <t>Hộ kinh doanh Nguyễn Hải Yến</t>
  </si>
  <si>
    <t>Thôn Chư Bồ 1, xã Ia Dơk, tỉnh Gia Lai</t>
  </si>
  <si>
    <t xml:space="preserve">0904 870 119 </t>
  </si>
  <si>
    <t>Xã Phú Túc</t>
  </si>
  <si>
    <t>Ba chỉ heo một nắng Tý Vân</t>
  </si>
  <si>
    <t>Hộ kinh doanh Tý Vân</t>
  </si>
  <si>
    <t>Xã Phú Túc, tỉnh Gia Lai</t>
  </si>
  <si>
    <t>0978345758</t>
  </si>
  <si>
    <t>Quyết định số 405/QĐ-UBND ngày 16/11/2023 của UBND huyện Krông Pa</t>
  </si>
  <si>
    <t>Bộ sản phẩm Khô bò sợi Tý Vân</t>
  </si>
  <si>
    <t>Quyết định số 373/QĐ-UBND ngày 05/11/2024 của UBND huyện Krông Pa</t>
  </si>
  <si>
    <t>Sườn heo một nắng Tý Vân</t>
  </si>
  <si>
    <t>Quyết định số 278/QĐ-UBND ngày 16/5/2025 của UBND huyện Krông Pa</t>
  </si>
  <si>
    <t>SP 2022 đánh giá lại năm 2025</t>
  </si>
  <si>
    <t>Dê cuộn hấp sẵn Tý Vân</t>
  </si>
  <si>
    <t>Bắp kèn bò 1 nắng Tý Vân</t>
  </si>
  <si>
    <t>Vai heo một nắng Tý Vân</t>
  </si>
  <si>
    <t xml:space="preserve">Gầu bò một nắng Tý Vân </t>
  </si>
  <si>
    <t>Gân bò một nắng Tý Vân</t>
  </si>
  <si>
    <t>Bò Một nắng Nguyệt Viên Food</t>
  </si>
  <si>
    <t>Hộ kinh doanh Bò một nắng Nguyệt Viên</t>
  </si>
  <si>
    <t>0934880017</t>
  </si>
  <si>
    <t>SP năm 2019 Đánh giá lại năm 2022, đạt 3 sao. Nâng hạng năm 2023</t>
  </si>
  <si>
    <t>Thịt ba rọi một nắng Nguyệt Viên Food</t>
  </si>
  <si>
    <t>SP năm 2020 Đánh giá lại năm 2023, đạt 3 sao</t>
  </si>
  <si>
    <t>Bò khô sợi Nguyệt Viên Food</t>
  </si>
  <si>
    <t>Thịt bò một nắng Mười Đức</t>
  </si>
  <si>
    <t>Hộ kinh doanh quán ăn Mười Đức</t>
  </si>
  <si>
    <t>0975558518</t>
  </si>
  <si>
    <t>Ba chỉ heo một nắng Mười Đức</t>
  </si>
  <si>
    <t>Gầu bò một nắng Mười Đức</t>
  </si>
  <si>
    <t>Bò khô Mười Đức</t>
  </si>
  <si>
    <t>Muối kiến vàng</t>
  </si>
  <si>
    <t>Bò Một nắng</t>
  </si>
  <si>
    <t>Hộ kinh doanh Tuấn Hậu Foods</t>
  </si>
  <si>
    <t>0934880933</t>
  </si>
  <si>
    <t>Sản phẩm năm 2020 Nâng hạng năm 2023, đạt 4 sao</t>
  </si>
  <si>
    <t>Khô bò Tuấn Hậu</t>
  </si>
  <si>
    <t>Bò khô miếng Tuấn Hậu
Foods</t>
  </si>
  <si>
    <t>Bò một nắng Ama Châu</t>
  </si>
  <si>
    <t>Hộ kinh doanh bò một nắng Ama Châu</t>
  </si>
  <si>
    <t>xã Phú Túc, tỉnh Gia Lai</t>
  </si>
  <si>
    <t>0983507204</t>
  </si>
  <si>
    <t>Gàu bò một nắng Ama Châu</t>
  </si>
  <si>
    <t>Ba chỉ heo một nắng Ama Châu</t>
  </si>
  <si>
    <t>Heo một nắng Ánh Cần</t>
  </si>
  <si>
    <t>Hộ kinh doanh Ánh Cần</t>
  </si>
  <si>
    <t>0979028181</t>
  </si>
  <si>
    <t>Bò một nắng Ánh Cần</t>
  </si>
  <si>
    <t>Xã Uar</t>
  </si>
  <si>
    <t>Bộ sản phẩm Bò một nắng Quỳnh Ngân</t>
  </si>
  <si>
    <t>Hộ kinh doanh Quỳnh Ngân</t>
  </si>
  <si>
    <t>Thôn Huy Hoàng, xã Uar, tỉnh Gia Lai</t>
  </si>
  <si>
    <t>0987252355</t>
  </si>
  <si>
    <t>Bò gác bếp Quỳnh Ngân</t>
  </si>
  <si>
    <t>Ba chỉ heo một nắng Quỳnh Ngân</t>
  </si>
  <si>
    <t>Sườn heo một nắng Quỳnh Ngân</t>
  </si>
  <si>
    <t>Gầu bò một nắng Quỳnh
Ngân</t>
  </si>
  <si>
    <t xml:space="preserve">Heo gác bếp Quỳnh Ngân </t>
  </si>
  <si>
    <t>Bắp bò một nắng Quỳnh
Ngân</t>
  </si>
  <si>
    <t>Hộ kinh doanh Ngọc Thạch</t>
  </si>
  <si>
    <t>Xã Uar, tỉnh Gia Lai.</t>
  </si>
  <si>
    <t>0982336307</t>
  </si>
  <si>
    <t>Măng le một nắng</t>
  </si>
  <si>
    <t>Heo một nắng</t>
  </si>
  <si>
    <t>Bò khô miếng</t>
  </si>
  <si>
    <t>Bò khô sợi Ngọc Thạch</t>
  </si>
  <si>
    <t xml:space="preserve">Bê cuộn hấp Ngọc Thạch </t>
  </si>
  <si>
    <t>Quyết định số 282/QĐ-UBND ngày 21/5/2025 của UBND huyện Krông Pa</t>
  </si>
  <si>
    <t xml:space="preserve">Gầu bò một nắng Ngọc Thạch </t>
  </si>
  <si>
    <t>Khô gà lá chanh Ngọc Thạch</t>
  </si>
  <si>
    <t>Xã Ia Rsai</t>
  </si>
  <si>
    <t>Hạt điều rang muối Hưng Lê</t>
  </si>
  <si>
    <t>Hợp tác xã Nông nghiệp và Dịch vụ Chư Gu</t>
  </si>
  <si>
    <t>Buôn Ka Tô, xã Ia Rsai, tỉnh Gia Lai</t>
  </si>
  <si>
    <t>0977224905</t>
  </si>
  <si>
    <t>Bò một nắng Hưng Lê</t>
  </si>
  <si>
    <t>Ba chỉ heo một nắng Hưng Lê</t>
  </si>
  <si>
    <t>Phường Ayun Pa</t>
  </si>
  <si>
    <t>Yến sào Mira Nest</t>
  </si>
  <si>
    <t>Công ty TNHH MTV SX-TM-XNK Yến sào Win nest Alpha</t>
  </si>
  <si>
    <t>348B Trần Hưng Đạo, phường Ayunpa, tỉnh Gia Lai</t>
  </si>
  <si>
    <t>0979705080</t>
  </si>
  <si>
    <t>Yến hũ tiệt trùng Mira Nest</t>
  </si>
  <si>
    <t>Sản phẩm Rượu Yến đông trùng hạ thảo</t>
  </si>
  <si>
    <t>Quyết định số 191/QĐ-UBND ngày 27/11/2024 của thị xã Ayun Pa</t>
  </si>
  <si>
    <t>Sản phẩm Yến thô</t>
  </si>
  <si>
    <t>Yến sào tinh chế Hoàng Khang</t>
  </si>
  <si>
    <t>Hộ kinh doanh Lương Thái Hoàng</t>
  </si>
  <si>
    <t>15 Trần Hưng Đạo, phường  Ayun Pa, tỉnh Gia Lai.</t>
  </si>
  <si>
    <t>0964991301</t>
  </si>
  <si>
    <t>Quyết định số 157/QĐ-UBND ngày 08/11/2023 của thị xã Ayun Pa</t>
  </si>
  <si>
    <t>Bột ngũ cốc dinh dưỡng OGN</t>
  </si>
  <si>
    <t>Hộ kinh doanh bột ngũ cốc dinh dưỡng OGN</t>
  </si>
  <si>
    <t>Lô 123, Ngô Mây, phường Ayun Pa, tỉnh Gia Lai</t>
  </si>
  <si>
    <t>0989256011</t>
  </si>
  <si>
    <t>Sản phẩm Gà ủ muối hoa tiêu</t>
  </si>
  <si>
    <t>Hộ kinh doanh Phạm Thị Nhuần</t>
  </si>
  <si>
    <t>116 Hai Bà Trưng, Phường Ayun Pa, tỉnh Gia Lai</t>
  </si>
  <si>
    <t>0971896788</t>
  </si>
  <si>
    <t>Sản phẩm Yến sào Huỳnh Mỹ</t>
  </si>
  <si>
    <t>Công ty TNHH MTV Yến sào Huỳnh Mỹ</t>
  </si>
  <si>
    <t>35 Trần Hưng Đạo, Phường Ayun Pa, tỉnh Gia Lai</t>
  </si>
  <si>
    <t>0982557856</t>
  </si>
  <si>
    <t>Sản phẩm Ayun Pa rượu cần</t>
  </si>
  <si>
    <t>Hộ kinh doanh Nay Ly Cơ</t>
  </si>
  <si>
    <t xml:space="preserve">131 Lê Hồng Phong, Phường Ayun Pa, tỉnh Gia Lai
</t>
  </si>
  <si>
    <t>0398803662</t>
  </si>
  <si>
    <t>Xã Ia Rbol</t>
  </si>
  <si>
    <t>Trà tía tô túi lọc</t>
  </si>
  <si>
    <t>Hợp tác xã kinh doanh dịch vụ Nhật Khôi</t>
  </si>
  <si>
    <t>Bôn Hoai, xã Ia Rbol, tỉnh Gia Lai</t>
  </si>
  <si>
    <t>0977363439</t>
  </si>
  <si>
    <t>Xã Ia Sao</t>
  </si>
  <si>
    <t>Rượu cần Jrai</t>
  </si>
  <si>
    <t>Hộ kinh doanh rượu cần Jrai Ayun Pa</t>
  </si>
  <si>
    <t>Bôn Phu Ma Miơng, Xã Ia Sao, Tỉnh Gia Lai</t>
  </si>
  <si>
    <t>0348737308</t>
  </si>
  <si>
    <t>Xã Ia Pa</t>
  </si>
  <si>
    <t>Ổi lê Hải Hưng</t>
  </si>
  <si>
    <t>Hộ kinh doanh Hải Hưng</t>
  </si>
  <si>
    <t>Thôn Kim Năng, xã Ia Pa, tỉnh Gia Lai</t>
  </si>
  <si>
    <t>0365098705</t>
  </si>
  <si>
    <t>Quyết định số 226/QĐ-UBND ngày 14/11/2023 của UBND huyện Ia Pa</t>
  </si>
  <si>
    <t>Trứng vịt Văn Bé</t>
  </si>
  <si>
    <t>Hộ kinh doanh Lê Văn Bé</t>
  </si>
  <si>
    <t>Thôn Đoàn Kết, xã Ia Pa, Gia Lai</t>
  </si>
  <si>
    <t>0978256612</t>
  </si>
  <si>
    <t>Quyết định số 465/QĐ-UBND ngày 15/12/2024 của UBND huyện Ia Pa</t>
  </si>
  <si>
    <t>Sữa chua nếp cẩm Hoàng Hà</t>
  </si>
  <si>
    <t>Hộ kinh doanh Hoàng Thị Hồng Hà</t>
  </si>
  <si>
    <t>Thôn Quý Đức, xã Ia Pa, tỉnh Gia Lai</t>
  </si>
  <si>
    <t>0977916079</t>
  </si>
  <si>
    <t>Nhãn T6 Hợp tác xã Hải Đăng</t>
  </si>
  <si>
    <t>Hợp tác xã Nông nghiệp và Dịch vụ Hải Đăng</t>
  </si>
  <si>
    <t>Xã Ia Pa, tỉnh Gia Lai</t>
  </si>
  <si>
    <t>Đặng Quang Hải</t>
  </si>
  <si>
    <t>Xã Pờ Tó</t>
  </si>
  <si>
    <t>Yến  xào Sơn Đông</t>
  </si>
  <si>
    <t>Hộ kinh doanh Hà Thị Đông</t>
  </si>
  <si>
    <t>Thôn Bình Hòa, xã Pờ Tó, tỉnh Gia Lai</t>
  </si>
  <si>
    <t>0336394348</t>
  </si>
  <si>
    <t>Yến tinh chế An Tuệ</t>
  </si>
  <si>
    <t>Hợp tác xã Dịch vụ Nông nghiệp An Tuệ</t>
  </si>
  <si>
    <t>0987168965</t>
  </si>
  <si>
    <t>Xã Kông Chro</t>
  </si>
  <si>
    <t>Na Thái</t>
  </si>
  <si>
    <t>Hộ kinh doanh Nguyễn Văn Hương</t>
  </si>
  <si>
    <t>xã Kông Chro, tỉnh Gia Lai</t>
  </si>
  <si>
    <t>Quyết định số 242/QĐ-UBND ngày 13/8/2024 của UBND huyện Kông Chro</t>
  </si>
  <si>
    <t>Xã Chư Krey</t>
  </si>
  <si>
    <t>Chanh dây quả tươi Kô Tầm</t>
  </si>
  <si>
    <t xml:space="preserve">Hợp tác xã Nông nghiệp và Dịch vụ An Nhiên </t>
  </si>
  <si>
    <t>0985249106</t>
  </si>
  <si>
    <t>Xã Ya Ma</t>
  </si>
  <si>
    <t>Xã SRó</t>
  </si>
  <si>
    <t>Hộ kinh doanh Lê Văn Bổn</t>
  </si>
  <si>
    <t>Làng Tkắt, xã SRó, tỉnh Gia Lai</t>
  </si>
  <si>
    <t>0979154643</t>
  </si>
  <si>
    <t>Quyết định số 235/QĐ-UBND ngày 14/11/2023 của UBND huyện Kông Chro</t>
  </si>
  <si>
    <t>Xã Đak Sơmei</t>
  </si>
  <si>
    <t>Xã Ia Púch</t>
  </si>
  <si>
    <t>Xã Ia Lâu</t>
  </si>
  <si>
    <t>Gia Lai Tây</t>
  </si>
  <si>
    <t>Xã Ia Boòng</t>
  </si>
  <si>
    <t>Xã Bờ Ngoong</t>
  </si>
  <si>
    <t>Xã AlBá</t>
  </si>
  <si>
    <t>Xã Đăk Song</t>
  </si>
  <si>
    <t>Xã Chơ Long</t>
  </si>
  <si>
    <t>Xã Ia Tul</t>
  </si>
  <si>
    <t>Xã Ia HDreh</t>
  </si>
  <si>
    <t>Xã Ia O</t>
  </si>
  <si>
    <t>Xã Ia Mơ</t>
  </si>
  <si>
    <t>Xã Krong</t>
  </si>
  <si>
    <t>1.7</t>
  </si>
  <si>
    <t>Đồ gỗ mỹ nghệ Minh Thọ</t>
  </si>
  <si>
    <t>Hộ kinh doanh Lê Minh Thọ</t>
  </si>
  <si>
    <t>0988196145</t>
  </si>
  <si>
    <t>1.8</t>
  </si>
  <si>
    <t>Sản phẩm Đan lát của người BaNa</t>
  </si>
  <si>
    <t>Hộ kinh doanh Đinh Văn Nhiên</t>
  </si>
  <si>
    <t>0354461532</t>
  </si>
  <si>
    <t>3.1</t>
  </si>
  <si>
    <t>Sản phẩm Đan lát của người Hre</t>
  </si>
  <si>
    <t>Hộ kinh doanh Đinh Trung Sơn</t>
  </si>
  <si>
    <t>0357832069</t>
  </si>
  <si>
    <t>4.8</t>
  </si>
  <si>
    <t>Súng thần công (đồng kim loại)</t>
  </si>
  <si>
    <t>Công ty TNHH thương mại Dịch vụ Đường Minh</t>
  </si>
  <si>
    <t>0908.799.247</t>
  </si>
  <si>
    <t>Nón lá Thuận Hạnh</t>
  </si>
  <si>
    <t>Hộ kinh doanh, làng nghề nón lá Thuận Hạnh</t>
  </si>
  <si>
    <t>Thôn Thuận Hạnh</t>
  </si>
  <si>
    <t>0985786089</t>
  </si>
  <si>
    <t>1.4</t>
  </si>
  <si>
    <t>16.3</t>
  </si>
  <si>
    <t>Túi thổ cẩm Glar</t>
  </si>
  <si>
    <t>Hợp tác xã Nông nghiệp và Dệt thổ cẩm Glar</t>
  </si>
  <si>
    <t>0978261862</t>
  </si>
  <si>
    <t>Quyết định số 743/QĐ-UBND ngày 25/12/2020 của UBND tỉnh</t>
  </si>
  <si>
    <t>18.5</t>
  </si>
  <si>
    <t>23.7</t>
  </si>
  <si>
    <t>47.10</t>
  </si>
  <si>
    <t>TT</t>
  </si>
  <si>
    <t>Phường, xã</t>
  </si>
  <si>
    <t>Tổng cộng</t>
  </si>
  <si>
    <t>Tỷ lệ 3 sao</t>
  </si>
  <si>
    <t>Tỷ lệ 4 sao</t>
  </si>
  <si>
    <t>Tỷ lệ 5 sao</t>
  </si>
  <si>
    <t>Chưa có sản phẩm</t>
  </si>
  <si>
    <t>X</t>
  </si>
  <si>
    <t>x</t>
  </si>
  <si>
    <t>*</t>
  </si>
  <si>
    <t>58 p,x</t>
  </si>
  <si>
    <t>77 p,x</t>
  </si>
  <si>
    <t>Số phường, xã tham gia Chương trình OCOP</t>
  </si>
  <si>
    <t>Số phường, xã  không tham gia Chương trình OCOP</t>
  </si>
  <si>
    <t>Số chủ thể tham gia Chương trình OCOP</t>
  </si>
  <si>
    <t>Công ty</t>
  </si>
  <si>
    <t>Hộ kinh doanh</t>
  </si>
  <si>
    <t>Tổng số chủ thể</t>
  </si>
  <si>
    <t>Tổng số chủ thể Bình Định</t>
  </si>
  <si>
    <t>Tổng số chủ thể Gia Lai (cũ)</t>
  </si>
  <si>
    <t>1.1</t>
  </si>
  <si>
    <t>Bưởi da xanh An Lão</t>
  </si>
  <si>
    <t>HKD Đỗ Văn Minh</t>
  </si>
  <si>
    <t>0394137241</t>
  </si>
  <si>
    <t>1.2</t>
  </si>
  <si>
    <t>Cau trái</t>
  </si>
  <si>
    <t>Công ty TNHH Thương Mại Huệ Cư</t>
  </si>
  <si>
    <t>0988749549</t>
  </si>
  <si>
    <t>Cơ sở Lê Minh Thọ</t>
  </si>
  <si>
    <t>HKD Đinh Văn Nhiên</t>
  </si>
  <si>
    <t>2.1</t>
  </si>
  <si>
    <t>Thịt heo đen An Lão</t>
  </si>
  <si>
    <t>DNTN Vi Viên</t>
  </si>
  <si>
    <t>0963067077</t>
  </si>
  <si>
    <t>2.2</t>
  </si>
  <si>
    <t>Thịt bò An Lão</t>
  </si>
  <si>
    <t>HKD Đinh Trung Sơn</t>
  </si>
  <si>
    <t>4.1</t>
  </si>
  <si>
    <t>Dứa An Toàn</t>
  </si>
  <si>
    <t>HTX Nông dược và DVTH An Toàn</t>
  </si>
  <si>
    <t>4.2</t>
  </si>
  <si>
    <t>Cam sành</t>
  </si>
  <si>
    <t>Hộ Lê Văn Năng</t>
  </si>
  <si>
    <t>0917533044</t>
  </si>
  <si>
    <t>4.4</t>
  </si>
  <si>
    <t>Trà thảo mộc INSULAC</t>
  </si>
  <si>
    <t>4.5</t>
  </si>
  <si>
    <t>Cao uống thảo mộc Thắng Xịn</t>
  </si>
  <si>
    <t>4.6</t>
  </si>
  <si>
    <t>Cao uống thảo mộc Kiện Vị</t>
  </si>
  <si>
    <t>Tinh dầu sả nguyên chất (sả JAVA)</t>
  </si>
  <si>
    <t>HTX Nông Công Thương An Nhơn</t>
  </si>
  <si>
    <t>0399987798</t>
  </si>
  <si>
    <t>Dầu phộng Nhơn Hậu</t>
  </si>
  <si>
    <t>HTX nông nghiệp</t>
  </si>
  <si>
    <t>02563993558</t>
  </si>
  <si>
    <t>Nước mắm Bốn Phương</t>
  </si>
  <si>
    <t>DNTN sản xuất nước mắm Bốn Phương</t>
  </si>
  <si>
    <t>0908345390</t>
  </si>
  <si>
    <t>Yến sào Sáu Hồng</t>
  </si>
  <si>
    <t>HKD Phan Văn Sáu</t>
  </si>
  <si>
    <t>0914380150</t>
  </si>
  <si>
    <t>Cây Mai cảnh</t>
  </si>
  <si>
    <t>Hộ Trần Văn Hòa</t>
  </si>
  <si>
    <t>0935.997.577</t>
  </si>
  <si>
    <t>Rau an toàn Lá Lành</t>
  </si>
  <si>
    <t>HTX sản xuất Rau an toàn - Đinh Thị Lệ Huyền</t>
  </si>
  <si>
    <t>0964702177</t>
  </si>
  <si>
    <t>Rượu Bàu Đá Thành Tâm (rượu gạo)</t>
  </si>
  <si>
    <t>Cơ sở Rượu Bàu Đá Thành Tâm</t>
  </si>
  <si>
    <t>0914140178</t>
  </si>
  <si>
    <t>Rượu Vang Nếp Thành Tâm</t>
  </si>
  <si>
    <t>Bánh tráng gạo – Trường Cửu Phúc Nhân</t>
  </si>
  <si>
    <t>HKD Lê Hữu Ý</t>
  </si>
  <si>
    <t>0901631255</t>
  </si>
  <si>
    <t>Rượu Bàu Đá Đậu xanh Hoa Thưởng</t>
  </si>
  <si>
    <t>Cơ sở Hoa Thưởng</t>
  </si>
  <si>
    <t>Rượu Bàu Đá Gạo Hoa Thưởng</t>
  </si>
  <si>
    <t>Rượu Bàu Đá Nếp Hoa Thưởng</t>
  </si>
  <si>
    <t>Nem chả</t>
  </si>
  <si>
    <t>Cơ sở nem chả Ngọc Liễu</t>
  </si>
  <si>
    <t>0972677159</t>
  </si>
  <si>
    <t>Chả cá thác lác Ái Nhi</t>
  </si>
  <si>
    <t>HKD Ái Nhi</t>
  </si>
  <si>
    <t>0968065067</t>
  </si>
  <si>
    <t>Chả ram tôm đất Ái Nhi</t>
  </si>
  <si>
    <t>Thanh cơm lứt ngũ cốc chà bông</t>
  </si>
  <si>
    <t>Hộ Nguyễn Phước Cầu</t>
  </si>
  <si>
    <t>0345214335</t>
  </si>
  <si>
    <t>Bưởi Hoài Ân</t>
  </si>
  <si>
    <t>Hộ Trần Thị Thu Thuỷ</t>
  </si>
  <si>
    <t>0988475006</t>
  </si>
  <si>
    <t>Hộ Nguyễn Thị Dung</t>
  </si>
  <si>
    <t>0989.822.016</t>
  </si>
  <si>
    <t>Thịt heo thảo mộc Ngọc Liễu</t>
  </si>
  <si>
    <t>Công ty TNHH Bảo Châu Hoài Ân</t>
  </si>
  <si>
    <t>Hộ Nguyễn Hữu Oanh</t>
  </si>
  <si>
    <t>0355619793</t>
  </si>
  <si>
    <t>Hộ Lê Văn Dũng</t>
  </si>
  <si>
    <t>0347206800</t>
  </si>
  <si>
    <t>Hộ Tăng Doãn Kích</t>
  </si>
  <si>
    <t>0345.417.167</t>
  </si>
  <si>
    <t>Mật ong bộng ông Hiểu Hoài Ân</t>
  </si>
  <si>
    <t>Đại lý Hiểu Tâm</t>
  </si>
  <si>
    <t>0986694388</t>
  </si>
  <si>
    <t>Thịt chim trĩ</t>
  </si>
  <si>
    <t>Trứng chim trĩ</t>
  </si>
  <si>
    <t>HKD Bùi Thị Thu Thắm</t>
  </si>
  <si>
    <t>Bún gạo khô Phương Anh</t>
  </si>
  <si>
    <t>HKD Đào Thị Thức</t>
  </si>
  <si>
    <t>0978830742
 0398789290</t>
  </si>
  <si>
    <t>Dầu đậu phộng</t>
  </si>
  <si>
    <t>0343400477</t>
  </si>
  <si>
    <t>Cơ sở sản xuất thực phẩm KICAFOODS</t>
  </si>
  <si>
    <t>Phở khô</t>
  </si>
  <si>
    <t>HKD Dương Đình Tá</t>
  </si>
  <si>
    <t>0707203469</t>
  </si>
  <si>
    <t>Bún số 8 Tam Quan Nam</t>
  </si>
  <si>
    <t>HKD Nguyễn Văn Thanh</t>
  </si>
  <si>
    <t>0979135089</t>
  </si>
  <si>
    <t>Phở Gạo Lức Thảo Nguyên</t>
  </si>
  <si>
    <t>Cơ sở sản xuất Phở gạo khô Thảo Nguyên</t>
  </si>
  <si>
    <t>0905759658</t>
  </si>
  <si>
    <t>Phở Gạo Rau Củ Quả Thảo Nguyên</t>
  </si>
  <si>
    <t>0376010039</t>
  </si>
  <si>
    <t>Bánh tráng Gạo mè Phương Nguyên</t>
  </si>
  <si>
    <t>Bánh hồng</t>
  </si>
  <si>
    <t>Cơ sở Thanh Bình</t>
  </si>
  <si>
    <t>02563865204</t>
  </si>
  <si>
    <t>ĐGL 2022 (2019)</t>
  </si>
  <si>
    <t>Cơ sở Bà Điền</t>
  </si>
  <si>
    <t>0977515597</t>
  </si>
  <si>
    <t>Mè xửng</t>
  </si>
  <si>
    <t>Nước mắm Minh Nhạn</t>
  </si>
  <si>
    <t>Cơ sở nước mắm Minh Nhạn</t>
  </si>
  <si>
    <t>02563868523</t>
  </si>
  <si>
    <t>Nước mắm Bếp Xưa</t>
  </si>
  <si>
    <t>Công ty TNHH sản xuất thương mại Hưng Thịnh Đạt</t>
  </si>
  <si>
    <t>0935900990</t>
  </si>
  <si>
    <t>Trà gạo lứt hoa nhài cô Ba</t>
  </si>
  <si>
    <t>Cơ sở Ngũ cốc – Trà hoa Cô Ba Bình Định</t>
  </si>
  <si>
    <t>0934805730</t>
  </si>
  <si>
    <t>Bột ngũ cốc cô Ba</t>
  </si>
  <si>
    <t>Bánh tráng Gạo mè Ngọc Huệ</t>
  </si>
  <si>
    <t>Cơ sở sản xuất bánh tráng ngọc Huệ</t>
  </si>
  <si>
    <t>0972425565</t>
  </si>
  <si>
    <t xml:space="preserve">Bánh dừa nướng Thanh Bình </t>
  </si>
  <si>
    <t>Cơ sở sản xuất Dừa dòn Thanh Bình</t>
  </si>
  <si>
    <t>02563564633</t>
  </si>
  <si>
    <t>Dừa nướng Thanh Phương</t>
  </si>
  <si>
    <t>Cơ sở sản xuất Dừa dòn Thanh Phương</t>
  </si>
  <si>
    <t>Khu phố Giao Hội 2</t>
  </si>
  <si>
    <t>0915067500</t>
  </si>
  <si>
    <t>Cá Ngừ đại dương</t>
  </si>
  <si>
    <t>Công ty TNHH Hải Nguyên</t>
  </si>
  <si>
    <t>0914004373</t>
  </si>
  <si>
    <t>Công ty TNHH Tân Xuân Lộc</t>
  </si>
  <si>
    <t>0914303594</t>
  </si>
  <si>
    <t>Nước mắn Như Mười</t>
  </si>
  <si>
    <t>Cơ sở nước nắm Như Mười</t>
  </si>
  <si>
    <t>0934363667</t>
  </si>
  <si>
    <t>Yến sào</t>
  </si>
  <si>
    <t>Công ty TNHH Yến sào Tam Quan</t>
  </si>
  <si>
    <t>0935759879</t>
  </si>
  <si>
    <t>HKD Minh Thành</t>
  </si>
  <si>
    <t>0983565207</t>
  </si>
  <si>
    <t>Chuối mốc Hoài Sơn</t>
  </si>
  <si>
    <t>HTX nông nghiệp Hoài Sơn</t>
  </si>
  <si>
    <t>0869771653</t>
  </si>
  <si>
    <t>Nếp ngự Hoài Sơn</t>
  </si>
  <si>
    <t>0983595267</t>
  </si>
  <si>
    <t>Bún gạo Cô Phương</t>
  </si>
  <si>
    <t>Cơ sở Hà Thị Hương</t>
  </si>
  <si>
    <t>0352451237</t>
  </si>
  <si>
    <t>Bún phở Cô Phương</t>
  </si>
  <si>
    <t>Bún hủ tiếu Cô Phương</t>
  </si>
  <si>
    <t>Con giống gà ta CK1-BĐ, CK2-BĐ, CK3-BĐ</t>
  </si>
  <si>
    <t>Công ty TNHH giống gia cầm Cao Khanh</t>
  </si>
  <si>
    <t>0979804151</t>
  </si>
  <si>
    <t>Trà xạ đen túi lọc Bảo Khánh</t>
  </si>
  <si>
    <t>Cơ sở Bảo Khánh</t>
  </si>
  <si>
    <t>Trà bí đao túi lọc Bảo Khánh</t>
  </si>
  <si>
    <t>Bánh cốm</t>
  </si>
  <si>
    <t>Cơ sở bánh cốm, kẹo Phong Nga</t>
  </si>
  <si>
    <t>0986789112</t>
  </si>
  <si>
    <t>Bánh gạo lức nguyên hạt</t>
  </si>
  <si>
    <t>Cá Điêu hồng</t>
  </si>
  <si>
    <t>HKD Nguyễn Văn Điều</t>
  </si>
  <si>
    <t>0354267151</t>
  </si>
  <si>
    <t>Cơ sở Vân Nam</t>
  </si>
  <si>
    <t>Chả lụa Bá Hà</t>
  </si>
  <si>
    <t>Cơ sở Nem Chả Bá Hà</t>
  </si>
  <si>
    <t>0916503079
 0987459366</t>
  </si>
  <si>
    <t>Cá Chua</t>
  </si>
  <si>
    <t>HKD Nguyễn Thị Ngọc Dương</t>
  </si>
  <si>
    <t>0989787530</t>
  </si>
  <si>
    <t>Xoài Cát Phù Cát</t>
  </si>
  <si>
    <t>HKD Nguyễn Ngọc</t>
  </si>
  <si>
    <t>0979486672</t>
  </si>
  <si>
    <t>Nấm Bào ngư</t>
  </si>
  <si>
    <t>HKD Trần Đình Hướng</t>
  </si>
  <si>
    <t>0935147721</t>
  </si>
  <si>
    <t>Nấm rơm</t>
  </si>
  <si>
    <t>Hộ kinh doanh Phong Quang</t>
  </si>
  <si>
    <t>0982533779</t>
  </si>
  <si>
    <t>Nem chua Tây Phương</t>
  </si>
  <si>
    <t>Cơ sở Nem chả Tây Phương</t>
  </si>
  <si>
    <t>0868324167</t>
  </si>
  <si>
    <t>Chả lụa Tây Phương</t>
  </si>
  <si>
    <t>Tinh dầu tràm Hoàng Lâm</t>
  </si>
  <si>
    <t>HKD Đặng Thanh Lâm</t>
  </si>
  <si>
    <t>0972343351</t>
  </si>
  <si>
    <t>HKD Ngô Thanh Minh</t>
  </si>
  <si>
    <t>0385356986</t>
  </si>
  <si>
    <t>Muối ớt tôm Đề Gi</t>
  </si>
  <si>
    <t>Muối tiêu rừng Măng Đen</t>
  </si>
  <si>
    <t>Cá Bống tượng</t>
  </si>
  <si>
    <t>HKD Nguyễn Phưởng</t>
  </si>
  <si>
    <t>0326761016</t>
  </si>
  <si>
    <t>Dầu lạc</t>
  </si>
  <si>
    <t>HTX nông nghiệp Mỹ Hòa</t>
  </si>
  <si>
    <t>0982074465</t>
  </si>
  <si>
    <t>Nấm Bào ngư xám</t>
  </si>
  <si>
    <t>HTX Nông nghiệp hữu cơ AgriBio</t>
  </si>
  <si>
    <t>0348523261</t>
  </si>
  <si>
    <t>Nấm Hoàng đế</t>
  </si>
  <si>
    <t>Hủ tiếu gạo khô Minh Phúc Thịnh</t>
  </si>
  <si>
    <t>Chả cá Cù lao xanh</t>
  </si>
  <si>
    <t>HTX Thủy sản</t>
  </si>
  <si>
    <t>Thôn Đông</t>
  </si>
  <si>
    <t>0362262033</t>
  </si>
  <si>
    <t>Tổ yến chưng mật ong, đường phèn</t>
  </si>
  <si>
    <t>Công ty TNHH SX và TM Yến sào Tôn Thuỷ</t>
  </si>
  <si>
    <t>452 Bạch Đằng</t>
  </si>
  <si>
    <t>0983729758</t>
  </si>
  <si>
    <t>Tổ yến chưng đường kiêng Isomailt</t>
  </si>
  <si>
    <t>Tổ yến chưng sâm, mật ong</t>
  </si>
  <si>
    <t>Yến sào Tôn Thủy</t>
  </si>
  <si>
    <t>Yến sào Đại Việt - Tổ yến chưng</t>
  </si>
  <si>
    <t>Công ty TNHH Yến sào Đại Việt</t>
  </si>
  <si>
    <t>274 Tăng Bạt Hổ</t>
  </si>
  <si>
    <t>02563823412</t>
  </si>
  <si>
    <t>Yến sào Đại Việt - Tổ yến tinh</t>
  </si>
  <si>
    <t>Chả ram tôm đất Hồng Hạnh</t>
  </si>
  <si>
    <t>Cơ sở Chả ram Hồng Hạnh</t>
  </si>
  <si>
    <t>49/12 Phùng Khắc Khoan</t>
  </si>
  <si>
    <t>0983116607</t>
  </si>
  <si>
    <t>Hải sản khô (mực tẩm gia vị ăn liền, cá cơn giòn ăn liền, cá mai tẩm gia vị ăn liền, cá chỉ vàng rim, cá lao tẩm gia vị ăn liền)</t>
  </si>
  <si>
    <t>Cơ sở Thúy Trinh</t>
  </si>
  <si>
    <t>3D, Tăng Bạt Hổ</t>
  </si>
  <si>
    <t>0933330486</t>
  </si>
  <si>
    <t>Mực một nắng</t>
  </si>
  <si>
    <t>HTX Sản xuất kinh doanh hải sản Hương Thanh</t>
  </si>
  <si>
    <t>Nước Mắm</t>
  </si>
  <si>
    <t>HTX sản xuất kinh doanh Hương Thanh</t>
  </si>
  <si>
    <t>Cơ sở Chả cá Thanh Vân 2</t>
  </si>
  <si>
    <t>Nước rau câu</t>
  </si>
  <si>
    <t>HTX dịch vụ du lịch thủy sản Nhơn Hải</t>
  </si>
  <si>
    <t>Thôn Hải Bắc</t>
  </si>
  <si>
    <t>0394777811</t>
  </si>
  <si>
    <t>Trà Đinh lăng túi lọc Phúc An</t>
  </si>
  <si>
    <t>Công ty TNHH Thái An Bình Định</t>
  </si>
  <si>
    <t>16 Thanh Niên</t>
  </si>
  <si>
    <t>0977301467</t>
  </si>
  <si>
    <t>Hải sản khô (Mực Ngào, Ghẹ sữa ram, Cá cơm tẩm gia vị ăn liền, tôm khô, cá bò tẩm gia vị ăn liền)</t>
  </si>
  <si>
    <t>Cơ sở Mận Khoa</t>
  </si>
  <si>
    <t>58 Vũ Bảo</t>
  </si>
  <si>
    <t>0906495991</t>
  </si>
  <si>
    <t>Hải sản khô (cá bò rim, cá chỉ vàng rim, cá lao rim, Mực rim sa tế, mực khô)</t>
  </si>
  <si>
    <t>Cơ sở Phụng Nga</t>
  </si>
  <si>
    <t>62 Vũ Bảo</t>
  </si>
  <si>
    <t>0935388728</t>
  </si>
  <si>
    <t>Tổ yến khô, Tổ yến tươi, Yến hũ ăn liền</t>
  </si>
  <si>
    <t>Công ty TNHH Yến Quang</t>
  </si>
  <si>
    <t>13 Nguyễn Văn Trỗi</t>
  </si>
  <si>
    <t>0913432919</t>
  </si>
  <si>
    <t>Nem Lê Sang</t>
  </si>
  <si>
    <t>Cơ sở Lê Văn Sang</t>
  </si>
  <si>
    <t>212 Đống Đa</t>
  </si>
  <si>
    <t>0702302989</t>
  </si>
  <si>
    <t>Dầu đậu phộng Tân Lạc Việt</t>
  </si>
  <si>
    <t>Công ty TNHH Đầu tư và Phát triển nông nghiệp Lạc Việt</t>
  </si>
  <si>
    <t>96/14 Trần Quang Diệu</t>
  </si>
  <si>
    <t>0906209208</t>
  </si>
  <si>
    <t>Tré chua Thúy Điều Tây Sơn</t>
  </si>
  <si>
    <t>Cơ sở chế biến và kinh doanh thực phẩm Tây Sơn</t>
  </si>
  <si>
    <t>Khối Phú Văn</t>
  </si>
  <si>
    <t>0986284454</t>
  </si>
  <si>
    <t>Bưởi da xanh Làng Cam</t>
  </si>
  <si>
    <t>HKD Anh Dũng</t>
  </si>
  <si>
    <t>0974293872</t>
  </si>
  <si>
    <t>Cam xoàn Làng Cam</t>
  </si>
  <si>
    <t>Quýt đường Làng Cam</t>
  </si>
  <si>
    <t>Bánh canh Rau củ VIDATA</t>
  </si>
  <si>
    <t>Dầu mè Thượng Giang</t>
  </si>
  <si>
    <t>HTX Nông nghiệp Thượng Giang</t>
  </si>
  <si>
    <t>Thôn Thượng Giang 1</t>
  </si>
  <si>
    <t>02563884367</t>
  </si>
  <si>
    <t>Dầu phộng Thượng Giang</t>
  </si>
  <si>
    <t>Bưởi da xanh Mộng Hoa</t>
  </si>
  <si>
    <t>HKD Phan Thị Mộng Hoa</t>
  </si>
  <si>
    <t>Thôn Hoà Sơn</t>
  </si>
  <si>
    <t>0383503727</t>
  </si>
  <si>
    <t>Hội làng nghề nón lá Thuận Hạnh</t>
  </si>
  <si>
    <t>Dầu đậu phộng Thành Mười</t>
  </si>
  <si>
    <t>HKD Nguyễn Thành Mười</t>
  </si>
  <si>
    <t>Thôn Thuận Nhứt</t>
  </si>
  <si>
    <t>Tinh dầu tràm Xứ Nẫu</t>
  </si>
  <si>
    <t>HKD Huỳnh Thị Thúy Hằng</t>
  </si>
  <si>
    <t>Thôn Kiên Ngãi</t>
  </si>
  <si>
    <t>0346906948</t>
  </si>
  <si>
    <t>Rượu đậu xanh</t>
  </si>
  <si>
    <t>Hộ Nguyễn Thành Lưu</t>
  </si>
  <si>
    <t>0981143479</t>
  </si>
  <si>
    <t>Thực phẩm bổ sung Rượu Đông trùng hạ thảo Lộc Tín</t>
  </si>
  <si>
    <t>HTX Nông nghiệp hữu cơ Lộc Tín</t>
  </si>
  <si>
    <t>Thôn Quảng Tín</t>
  </si>
  <si>
    <t>0905527879</t>
  </si>
  <si>
    <t>Thực phẩm bổ sung Bột Diếp cá Đông trùng hạ thảo Lộc Tín</t>
  </si>
  <si>
    <t>Nấm Đông trùng hạ thảo tươi Lộc Tín</t>
  </si>
  <si>
    <t>Nấm Đông trùng hạ thảo khô Lộc Tín</t>
  </si>
  <si>
    <t>Bột Diếp cá Lộc Tín</t>
  </si>
  <si>
    <t>Nem chả chợ huyện</t>
  </si>
  <si>
    <t>Cơ sở Bảy Liêm</t>
  </si>
  <si>
    <t>0912128227</t>
  </si>
  <si>
    <t>Gà giống</t>
  </si>
  <si>
    <t>Công ty TNHH giống gia cầm Minh Dư</t>
  </si>
  <si>
    <t>0913498702</t>
  </si>
  <si>
    <t>Thịt Lươn đồng</t>
  </si>
  <si>
    <t>HKD Sản xuất lươn giống Long Vinh</t>
  </si>
  <si>
    <t>0914433803</t>
  </si>
  <si>
    <t>Hoa cúc chậu</t>
  </si>
  <si>
    <t>Hộ Nguyễn Ngọc Tùng</t>
  </si>
  <si>
    <t>0932553652</t>
  </si>
  <si>
    <t>Yến sào Bảo Khánh</t>
  </si>
  <si>
    <t>HKD Bảo Khánh</t>
  </si>
  <si>
    <t>Thôn Lộc Ngãi</t>
  </si>
  <si>
    <t>09721229577</t>
  </si>
  <si>
    <t>Dưa Lê</t>
  </si>
  <si>
    <t>Công ty TNHH Gia vị Nhiệt Đới</t>
  </si>
  <si>
    <t>0935361299</t>
  </si>
  <si>
    <t>Cá Điêu hồng Vĩnh Thạnh</t>
  </si>
  <si>
    <t>HKD Đặng Văn Huy</t>
  </si>
  <si>
    <t>0973679359</t>
  </si>
  <si>
    <t>Rượu Vĩnh Cửu</t>
  </si>
  <si>
    <t>HTX Kinh doanh dịch vụ tổng hợp</t>
  </si>
  <si>
    <t>02563886367</t>
  </si>
  <si>
    <t>Rượu nhung nai Vĩnh Kim</t>
  </si>
  <si>
    <t>0985317679</t>
  </si>
  <si>
    <t>Rượu nước nóng</t>
  </si>
  <si>
    <t>0389130949</t>
  </si>
  <si>
    <t>Nem chua Quốc Hội</t>
  </si>
  <si>
    <t>Hộ kinh doanh Bùi Quốc Hội</t>
  </si>
  <si>
    <t>Dầu phộng Bà Cũ</t>
  </si>
  <si>
    <t>HKD Nguyễn Thị Hồng Lạc</t>
  </si>
  <si>
    <t>0373636728</t>
  </si>
  <si>
    <t>Bộ sản phẩm Măng le rừng Kbang</t>
  </si>
  <si>
    <t>HTX Nông nghiệp TM và DV Tơ Tung</t>
  </si>
  <si>
    <t>Quyết định số 17/QĐ-UBND ngày 18/01/2023 của UBND tỉnh</t>
  </si>
  <si>
    <t>Sp năm 2019 Đánh giá lại năm 2022, đạt 3 sao</t>
  </si>
  <si>
    <t>Mắc ca Minh Quang</t>
  </si>
  <si>
    <t xml:space="preserve">Hộ Kinh doanh Lê Thị Cẩm Như </t>
  </si>
  <si>
    <t>2.5</t>
  </si>
  <si>
    <t>Hạt Macca  Phương Linh</t>
  </si>
  <si>
    <t>Hộ Kinh doanh Đỗ Thị Thu Hằng</t>
  </si>
  <si>
    <t>0399079607</t>
  </si>
  <si>
    <t>Trà Sâm linh chi</t>
  </si>
  <si>
    <t>Công ty TNHH MTV Thảo Mộc Đại Ngàn</t>
  </si>
  <si>
    <t>Thôn 1, xã Sơn Lang, tỉnh Gia Lai</t>
  </si>
  <si>
    <t>0968103037</t>
  </si>
  <si>
    <t>6.1</t>
  </si>
  <si>
    <t>Sữa chua nếp cẩm Anh Minh</t>
  </si>
  <si>
    <t>Hộ kinh doanh Anh Minh</t>
  </si>
  <si>
    <t>Xã Đak Pơ, tỉnh Gia Lai</t>
  </si>
  <si>
    <t>0978521045</t>
  </si>
  <si>
    <t>8.1</t>
  </si>
  <si>
    <t>Sữa chua nếp cẩm nhà làm Thiên An</t>
  </si>
  <si>
    <t>Hộ kinh doanh Lê Thị Nhạn</t>
  </si>
  <si>
    <t>Phường An Bình, tỉnh Gia Lai</t>
  </si>
  <si>
    <t>0966892469</t>
  </si>
  <si>
    <t>9.1</t>
  </si>
  <si>
    <t>Cao mật nhân</t>
  </si>
  <si>
    <t>Công ty cổ phần Đông Nam Dược Gia Lai</t>
  </si>
  <si>
    <t>Phường Pleiku, tỉnh Gia Lai</t>
  </si>
  <si>
    <t>0977276955</t>
  </si>
  <si>
    <t>9.2</t>
  </si>
  <si>
    <t>Cao đẳng sâm</t>
  </si>
  <si>
    <t>9.3</t>
  </si>
  <si>
    <t>Cao cà gai leo</t>
  </si>
  <si>
    <t>9.4</t>
  </si>
  <si>
    <t>Nước lau sàn sả chanh An An</t>
  </si>
  <si>
    <t>Công ty TNHH MTV An An</t>
  </si>
  <si>
    <t>Tinh dầu và thảo dược khác</t>
  </si>
  <si>
    <t>0914133399</t>
  </si>
  <si>
    <t>Quyết định số 973/QĐ-UBND ngày 31/12/2020 của UBND tỉnh</t>
  </si>
  <si>
    <t>9.5</t>
  </si>
  <si>
    <t>Xúc xích Tôm Biển Hồ</t>
  </si>
  <si>
    <t>Hộ kinh doanh Trần Thị Bé</t>
  </si>
  <si>
    <t>9.8</t>
  </si>
  <si>
    <t>Bò khô chị Ba</t>
  </si>
  <si>
    <t>Hộ kinh doanh Nguyễn Thị Thanh Yến (Chị Ba)</t>
  </si>
  <si>
    <t>154 Phù Đổng, Phường Pleiku, tỉnh Gia Lai</t>
  </si>
  <si>
    <t>0383416989</t>
  </si>
  <si>
    <t>9.9</t>
  </si>
  <si>
    <t>Cà phê bột DALASA</t>
  </si>
  <si>
    <t>Công ty TNHH MTV DALASA COFFEE</t>
  </si>
  <si>
    <t>75A Huyền Trân Công Chúa, Phường Pleiku, tỉnh Gia Lai</t>
  </si>
  <si>
    <t>0976107789</t>
  </si>
  <si>
    <t>9.10</t>
  </si>
  <si>
    <t>Bộ sản phẩm Cà phê Ngon Avatar Phin truyền thống</t>
  </si>
  <si>
    <t>Công ty TNHH MTV Ngon Avatar</t>
  </si>
  <si>
    <t>90-92 Phan Đình Phùng, Phường Pleiku, tỉnh Gia Lai</t>
  </si>
  <si>
    <t>0984224462</t>
  </si>
  <si>
    <t>9.11</t>
  </si>
  <si>
    <t>Bộ sản phẩm Cà phê hạt rang Ngon Avatar Đặc sản truyền thống</t>
  </si>
  <si>
    <t>9.14</t>
  </si>
  <si>
    <t>Bộ sản phẩm Tổ yến tinh Cao nguyên</t>
  </si>
  <si>
    <t>9.15</t>
  </si>
  <si>
    <t>Bộ sản phẩm Tổ yến thô Cao nguyên</t>
  </si>
  <si>
    <t>10.1</t>
  </si>
  <si>
    <t>Sp năm 2019 Đánh giá lại năm 2022, đạt 4 sao</t>
  </si>
  <si>
    <t>10.2</t>
  </si>
  <si>
    <t>10.16</t>
  </si>
  <si>
    <t>Cà phê bột Thượng hạng Thùy Dung</t>
  </si>
  <si>
    <t>10.17</t>
  </si>
  <si>
    <t>Tiêu sọ trắng Thùy Dung (cối xay)</t>
  </si>
  <si>
    <t>10.18</t>
  </si>
  <si>
    <t>Cà phê rang xay hòa tan Thùy Dung 3 in 1</t>
  </si>
  <si>
    <t>10.19</t>
  </si>
  <si>
    <t>Tiêu chín đỏ hữu cơ sấy khô Thùy Dung (hũ thủy tinh)</t>
  </si>
  <si>
    <t>10.20</t>
  </si>
  <si>
    <t>Cà phê Dalasa</t>
  </si>
  <si>
    <t>Cơ sở kinh doanh Trịnh Thị Lương</t>
  </si>
  <si>
    <t>Phường Hội Phú, tỉnh Gia Lai</t>
  </si>
  <si>
    <t>Quyết định số 852/QĐ-UBND ngày 31/12/2020 của UBND tỉnh</t>
  </si>
  <si>
    <t>10.21</t>
  </si>
  <si>
    <t>Mít sấy</t>
  </si>
  <si>
    <t>Hộ kinh doanh Lê Thái Sơn</t>
  </si>
  <si>
    <t>0938361789</t>
  </si>
  <si>
    <t>10.22</t>
  </si>
  <si>
    <t>Thanh long sấy</t>
  </si>
  <si>
    <t>10.23</t>
  </si>
  <si>
    <t>Chuối sấy</t>
  </si>
  <si>
    <t>10.24</t>
  </si>
  <si>
    <t>Cơm sấy đặc sản Vạn Nguyên rong biển chay</t>
  </si>
  <si>
    <t>Hộ Kinh doanh Nguyễn Thị Bích Hạnh (Cơ sở cơm sấy Vạn Nguyên)</t>
  </si>
  <si>
    <t>0932575256</t>
  </si>
  <si>
    <t>11.1</t>
  </si>
  <si>
    <t>Bộ sản phẩm Bò khô 
Tùng Phương Du Ký</t>
  </si>
  <si>
    <t>Hộ Kinh doanh Nguyễn Thị Kim Phương</t>
  </si>
  <si>
    <t>25,33 Cao Bá Quát, Phường Diên Hồng, tỉnh Gia Lai</t>
  </si>
  <si>
    <t>0903529257</t>
  </si>
  <si>
    <t>11.2</t>
  </si>
  <si>
    <t>Bộ sản phẩm Lạp xưỏng Tùng Phương Du Ký</t>
  </si>
  <si>
    <t>11.3</t>
  </si>
  <si>
    <t>Bộ sản phẩm Khô gà Tùng Phương Du Ký</t>
  </si>
  <si>
    <t>11.4</t>
  </si>
  <si>
    <t>Bộ sản phẩm Thịt Nai khô Tùng Phương Du Ký</t>
  </si>
  <si>
    <t>11.9</t>
  </si>
  <si>
    <t>Tương ớt Hoa Sen</t>
  </si>
  <si>
    <t>11.10</t>
  </si>
  <si>
    <t>Nước tương</t>
  </si>
  <si>
    <t>11.11</t>
  </si>
  <si>
    <t>Tương đen Hoa Sen</t>
  </si>
  <si>
    <t>11.12</t>
  </si>
  <si>
    <t>Viên tinh nghệ mật ong Phương Di</t>
  </si>
  <si>
    <t>Công ty TNHH MTV Phương Di</t>
  </si>
  <si>
    <t>Hẻm 169 Lê Thánh Tôn, Phường Diên Hồng, tỉnh Gia Lai</t>
  </si>
  <si>
    <t>12.1</t>
  </si>
  <si>
    <t>Thực phẩm bảo vệ sức khỏe Đại Hoàng Long</t>
  </si>
  <si>
    <t>12.2</t>
  </si>
  <si>
    <t>Thực phẩm bổ sung – Cao Đương Quy</t>
  </si>
  <si>
    <t>13.4</t>
  </si>
  <si>
    <t>Cà phê bột Vĩnh Bình Coffee</t>
  </si>
  <si>
    <t>13.5</t>
  </si>
  <si>
    <t>Cà phê hạt rang Vĩnh Bình Coffee</t>
  </si>
  <si>
    <t>13.7</t>
  </si>
  <si>
    <t>Dầu đậu nành ép nguyên chất</t>
  </si>
  <si>
    <t>Cơ sở kinh doanh Hà Minh Thành</t>
  </si>
  <si>
    <t>Phường An Phú, tỉnh Gia Lai</t>
  </si>
  <si>
    <t>0905106399</t>
  </si>
  <si>
    <t>13.8</t>
  </si>
  <si>
    <t>Dầu lạc ( đậu phộng) ép nguyên chất</t>
  </si>
  <si>
    <t>13.9</t>
  </si>
  <si>
    <t>Muối tre lá é</t>
  </si>
  <si>
    <t>Cơ sở sản xuất Lê Đức Nam</t>
  </si>
  <si>
    <t>0988323335</t>
  </si>
  <si>
    <t>15.1</t>
  </si>
  <si>
    <t>Mật ong Đông trùng hạ thảo Phước Hỷ</t>
  </si>
  <si>
    <t>15.2</t>
  </si>
  <si>
    <t>Mật ong nguyên chất Phước hỷ</t>
  </si>
  <si>
    <t>15.3</t>
  </si>
  <si>
    <t>Phấn hoa mật ong</t>
  </si>
  <si>
    <t>15.4</t>
  </si>
  <si>
    <t>Mật ong T-Bee</t>
  </si>
  <si>
    <t>Công ty TNHH MTV mật ong T-Bee</t>
  </si>
  <si>
    <t>0337160496</t>
  </si>
  <si>
    <t>15.5</t>
  </si>
  <si>
    <t>Gạo địa phương Krol</t>
  </si>
  <si>
    <t>Hộ kinh doanh Lê Thị Bích Hòa</t>
  </si>
  <si>
    <t>0348394065</t>
  </si>
  <si>
    <t>15.6</t>
  </si>
  <si>
    <t>Mybella coffee</t>
  </si>
  <si>
    <t>Hộ kinh doanh Nguyễn Thị Thu</t>
  </si>
  <si>
    <t>0937570581</t>
  </si>
  <si>
    <t>15.10</t>
  </si>
  <si>
    <t>Trà Biển Hồ</t>
  </si>
  <si>
    <t>Công ty Cổ phần chè Biển Hồ</t>
  </si>
  <si>
    <t>Xã Chư Păh, tỉnh Gia Lai</t>
  </si>
  <si>
    <t>02693845571</t>
  </si>
  <si>
    <t>15.11</t>
  </si>
  <si>
    <t>Bộ sản phẩm Trà xanh biển Hồ (loại đặc biệt)</t>
  </si>
  <si>
    <t>Công ty cổ phần chè Biển Hồ</t>
  </si>
  <si>
    <t>Thôn 5, xã Biển Hồ, tỉnh Gia Lai</t>
  </si>
  <si>
    <t>15.16</t>
  </si>
  <si>
    <t>Bộ sản phẩm Mật ong hoa dã quỳ Sun BEE</t>
  </si>
  <si>
    <t>Hộ kinh doanh Lê Văn Đức</t>
  </si>
  <si>
    <t>Thôn 4, xã Biển Hồ, tỉnh Gia Lai</t>
  </si>
  <si>
    <t>0981534379</t>
  </si>
  <si>
    <t>15.17</t>
  </si>
  <si>
    <t>Bộ sản phẩm Mật ong hoa cà phê SUN BEE</t>
  </si>
  <si>
    <t>15.18</t>
  </si>
  <si>
    <t>Bộ sản phẩm Phấn hoa cà phê SUN BEE</t>
  </si>
  <si>
    <t>16.1</t>
  </si>
  <si>
    <t>Khoai lang Lệ Cần</t>
  </si>
  <si>
    <t>Hợp tác xã Nông nghiệp và dịch vụ Tân Bình</t>
  </si>
  <si>
    <t>0773622395</t>
  </si>
  <si>
    <t>16.2</t>
  </si>
  <si>
    <t>Bộ Bò khô miếng Huy Vũ</t>
  </si>
  <si>
    <t>16.4</t>
  </si>
  <si>
    <t>SlarLand Coffee</t>
  </si>
  <si>
    <t>Hợp tác xã Nông nghiệp và Dịch vụ Lam Anh</t>
  </si>
  <si>
    <t>16.6</t>
  </si>
  <si>
    <t>Miến khoai lang Tám Trình</t>
  </si>
  <si>
    <t>Thôn 3, Xã Đak Đoa, tỉnh Gia Lai</t>
  </si>
  <si>
    <t>16.7</t>
  </si>
  <si>
    <t>HKD Cơ sở chế biến cà phê bột Gia Phú</t>
  </si>
  <si>
    <t>16.8</t>
  </si>
  <si>
    <t>17.1</t>
  </si>
  <si>
    <t>Trà cà phê D&amp;S</t>
  </si>
  <si>
    <t>Hộ kinh doanh Đoàn Anh Tuấn</t>
  </si>
  <si>
    <t>0382172613</t>
  </si>
  <si>
    <t>17.2</t>
  </si>
  <si>
    <t>Cà phê D&amp;S</t>
  </si>
  <si>
    <t>17.3</t>
  </si>
  <si>
    <t>Cà phê phin giấy D&amp;S</t>
  </si>
  <si>
    <t>17.4</t>
  </si>
  <si>
    <t>Tiêu đa sắc</t>
  </si>
  <si>
    <t>Cơ sở sản xuất tiêu sấy Hồng Ngoại Trần Sơn</t>
  </si>
  <si>
    <t>0986377177</t>
  </si>
  <si>
    <t>17.5</t>
  </si>
  <si>
    <t>Tiêu đỏ sấy hồng ngoại</t>
  </si>
  <si>
    <t>17.6</t>
  </si>
  <si>
    <t>Tiêu muối một nắng</t>
  </si>
  <si>
    <t>HTX Nông nghiệp và Dịch vụ Nam Yang</t>
  </si>
  <si>
    <t>17.7</t>
  </si>
  <si>
    <t>Bộ sản phẩm Thỏ hun khói Khanh Kiều</t>
  </si>
  <si>
    <t>Hộ Kinh doanh Phan Công Khanh</t>
  </si>
  <si>
    <t>0978414822</t>
  </si>
  <si>
    <t>17.9</t>
  </si>
  <si>
    <t>Tinh dầu tiêu Lệ Chí</t>
  </si>
  <si>
    <t>17.16</t>
  </si>
  <si>
    <t>Bộ sản phẩm Chuối sấy dẻo Trà Nhung</t>
  </si>
  <si>
    <t>HKD Trà Nhung</t>
  </si>
  <si>
    <t>17.18</t>
  </si>
  <si>
    <t>HTX NN&amp;DV Đak Krong</t>
  </si>
  <si>
    <t>18.1</t>
  </si>
  <si>
    <t>Cà phê sáng tạo Việt</t>
  </si>
  <si>
    <t>Hợp tác xã Nông nghiệp và Dịch vụ Đại Lộc</t>
  </si>
  <si>
    <t>Xã Ia Băng, tỉnh Gia Lai</t>
  </si>
  <si>
    <t>0982549096</t>
  </si>
  <si>
    <t>18.2</t>
  </si>
  <si>
    <t>Trà đinh lăng Hưng Liên</t>
  </si>
  <si>
    <t>19.1</t>
  </si>
  <si>
    <t>Macca Phố núi Damia</t>
  </si>
  <si>
    <t>Hộ kinh doanh Phan Thị Ngọc Diễm</t>
  </si>
  <si>
    <t>0989140066</t>
  </si>
  <si>
    <t>20.1</t>
  </si>
  <si>
    <t>Bộ sản phẩm Dầu phụng Mười Hiệp</t>
  </si>
  <si>
    <t>Hộ kinh doanh Võ Văn Ảnh</t>
  </si>
  <si>
    <t>0974327712</t>
  </si>
  <si>
    <t>21.1</t>
  </si>
  <si>
    <t xml:space="preserve">Bộ sản phẩm Yến thô Minh Ánh </t>
  </si>
  <si>
    <t>Hộ Kinh doanh Đỗ Thị Phượng</t>
  </si>
  <si>
    <t>Thôn Đại An 2, xã Ia Khươl, tỉnh Gia Lai</t>
  </si>
  <si>
    <t>0986157778</t>
  </si>
  <si>
    <t>23.1</t>
  </si>
  <si>
    <t>Cà phê hạt rang Xuân Dương</t>
  </si>
  <si>
    <t>Hộ kinh doanh Phan Hữu Dương</t>
  </si>
  <si>
    <t>Xã Ia Ly, tỉnh Gia Lai</t>
  </si>
  <si>
    <t>0934721272</t>
  </si>
  <si>
    <t>23.2</t>
  </si>
  <si>
    <t>Cà phê bột Xuân Dương</t>
  </si>
  <si>
    <t>23.3</t>
  </si>
  <si>
    <t>Đông trùng Hạ thảo Trung Phúc</t>
  </si>
  <si>
    <t>Hộ kinh doanh Phan Văn Định</t>
  </si>
  <si>
    <t>0968871479</t>
  </si>
  <si>
    <t>23.4</t>
  </si>
  <si>
    <t>Mật ong đông trùng hạ thảo</t>
  </si>
  <si>
    <t>23.5</t>
  </si>
  <si>
    <t>Trà túi lọc đông trùng hạ thảo</t>
  </si>
  <si>
    <t>23.6</t>
  </si>
  <si>
    <t>Rượu đông trùng hạ thảo</t>
  </si>
  <si>
    <t>24.1</t>
  </si>
  <si>
    <t>Viên tinh nghệ đỏ, mật ong sữa ong chúa AGILA</t>
  </si>
  <si>
    <t>Công Ty TNHH Nhất Nông Gia Lai</t>
  </si>
  <si>
    <t>Xã Chư Pưh, tỉnh Gia Lai</t>
  </si>
  <si>
    <t>24.2</t>
  </si>
  <si>
    <t>Tinh bột nghệ đỏ AGILA</t>
  </si>
  <si>
    <t>24.3</t>
  </si>
  <si>
    <t>Dầu Gấc nguyên chất AGILA</t>
  </si>
  <si>
    <t>24.4</t>
  </si>
  <si>
    <t>Rượu Vodka Tây Nguyên</t>
  </si>
  <si>
    <t>24.5</t>
  </si>
  <si>
    <t>Khô gà lá chanh Đăng Khôi</t>
  </si>
  <si>
    <t>24.6</t>
  </si>
  <si>
    <t>Rượu Đinh Lăng - Mật ong rừng</t>
  </si>
  <si>
    <t>24.7</t>
  </si>
  <si>
    <t>Nấm bào ngư xám 81 Farm</t>
  </si>
  <si>
    <t>0967612567</t>
  </si>
  <si>
    <t>25.1</t>
  </si>
  <si>
    <t>Mủ trôm Ngọc Tại</t>
  </si>
  <si>
    <t>Hộ kinh Doanh Trần Ngọc Tại</t>
  </si>
  <si>
    <t>0383003436</t>
  </si>
  <si>
    <t>25.2</t>
  </si>
  <si>
    <t>Bơ Booth Đại Ngàn</t>
  </si>
  <si>
    <t>25.3</t>
  </si>
  <si>
    <t>Bưởi da xanh Đại Ngàn</t>
  </si>
  <si>
    <t>25.4</t>
  </si>
  <si>
    <t>Cam sành Đại Ngàn</t>
  </si>
  <si>
    <t>25.5</t>
  </si>
  <si>
    <t>Na Đại ngàn</t>
  </si>
  <si>
    <t>26.1</t>
  </si>
  <si>
    <t>Trà túi lọc Măng Tây</t>
  </si>
  <si>
    <t>Hợp tác xã NN hữu cơ an toàn FAOS</t>
  </si>
  <si>
    <t>Xã Ia Hrú, tỉnh Gia Lai</t>
  </si>
  <si>
    <t>0949059222</t>
  </si>
  <si>
    <t>26.2</t>
  </si>
  <si>
    <t>Cà phê nguyên bản Faos</t>
  </si>
  <si>
    <t>26.3</t>
  </si>
  <si>
    <t>Đậu đen xanh lòng rang sẵn</t>
  </si>
  <si>
    <t>Hợp tác xã Hạc giấy từ thiện Chư Pưh</t>
  </si>
  <si>
    <t>09650627004</t>
  </si>
  <si>
    <t>26.4</t>
  </si>
  <si>
    <t>Chuối ép</t>
  </si>
  <si>
    <t>26.5</t>
  </si>
  <si>
    <t>Gạo Kê Lau</t>
  </si>
  <si>
    <t>Hợp tác xã Nông lâm nghiệp Ia Hrú</t>
  </si>
  <si>
    <t>0983313135</t>
  </si>
  <si>
    <t>27.1</t>
  </si>
  <si>
    <t>Hạt Sacha Inchi</t>
  </si>
  <si>
    <t>Công ty TNHH Macca Sachi Tây Nguyên</t>
  </si>
  <si>
    <t>Xã Chư Sê, tỉnh Gia Lai</t>
  </si>
  <si>
    <t>0868 401 279</t>
  </si>
  <si>
    <t>27.2</t>
  </si>
  <si>
    <t>Dầu sachi Nguyên chất</t>
  </si>
  <si>
    <t>Hợp tác xã Nông lâm nghiệp Hoài Trương Chư Sê</t>
  </si>
  <si>
    <t>0982 473 309</t>
  </si>
  <si>
    <t>27.3</t>
  </si>
  <si>
    <t>Tiêu trắng An Thắng</t>
  </si>
  <si>
    <t>Công ty TNHH MTV An Thắng Gia Lai</t>
  </si>
  <si>
    <t>0974 408 809</t>
  </si>
  <si>
    <t>27.4</t>
  </si>
  <si>
    <t>Hạt mac ca Đất Việt</t>
  </si>
  <si>
    <t>Công ty TNHH Song Long Gia Lai</t>
  </si>
  <si>
    <t>0973 094 168</t>
  </si>
  <si>
    <t>27.5</t>
  </si>
  <si>
    <t>27.6</t>
  </si>
  <si>
    <t>27.7</t>
  </si>
  <si>
    <t>27.8</t>
  </si>
  <si>
    <t>27.9</t>
  </si>
  <si>
    <t>Tiêu đen ATC</t>
  </si>
  <si>
    <t>Thôn Mỹ Phú, xã Chư Sê, tỉnh Gia Lai</t>
  </si>
  <si>
    <t>27.10</t>
  </si>
  <si>
    <t>Bộ sản phẩm yến sào Nguyệt Dũng</t>
  </si>
  <si>
    <t>Hộ kinh doanh Phạm Tiến Dũng</t>
  </si>
  <si>
    <t>848 Hùng Vương, Xã Chư Sê, tỉnh Gia Lai</t>
  </si>
  <si>
    <t>0857578999</t>
  </si>
  <si>
    <t>27.11</t>
  </si>
  <si>
    <t>Bộ sản phẩm yến tinh chế Minh Huy</t>
  </si>
  <si>
    <t>27.13</t>
  </si>
  <si>
    <t>Hạt sachi rang sấy Hoài Trương</t>
  </si>
  <si>
    <t>Thôn An Điền, xã Chư Sê, tỉnh Gia Lai</t>
  </si>
  <si>
    <t>27.14</t>
  </si>
  <si>
    <t>Nhân sachi rang sấy Hoài Trương</t>
  </si>
  <si>
    <t>27.15</t>
  </si>
  <si>
    <t>Bộ sản phẩm tổ yến nguyên chất Hoài Trương</t>
  </si>
  <si>
    <t>27.16</t>
  </si>
  <si>
    <t>Hạt Macca rang sấy Hoài Trương</t>
  </si>
  <si>
    <t>27.17</t>
  </si>
  <si>
    <t>Bộ sản phẩm yến sào Mẫn Thy</t>
  </si>
  <si>
    <t>Hộ kinh doanh Mai Thị Kim Tính</t>
  </si>
  <si>
    <t>TDP 3, xã Chư Sê, tỉnh Gia Lai</t>
  </si>
  <si>
    <t>0395422179</t>
  </si>
  <si>
    <t>27.18</t>
  </si>
  <si>
    <t>Bộ sản phẩm yến sào Yến Hương</t>
  </si>
  <si>
    <t>Hộ kinh doanh Trần Thị Nhượng</t>
  </si>
  <si>
    <t>98 Lê Lợi, xã Chư Sê, tỉnh Gia Lai</t>
  </si>
  <si>
    <t>0379050790</t>
  </si>
  <si>
    <t>29.1</t>
  </si>
  <si>
    <t>Cao Đinh lăng</t>
  </si>
  <si>
    <t>Hợp tác xã nông nghiệp Thảo Nguyên</t>
  </si>
  <si>
    <t>Xã Chư Prông, tỉnh Gia Lai</t>
  </si>
  <si>
    <t>0914481576</t>
  </si>
  <si>
    <t>29.2</t>
  </si>
  <si>
    <t>Hạt Mắc ca sấy Phố Núi</t>
  </si>
  <si>
    <t>29.3</t>
  </si>
  <si>
    <t>Cà phê Chư Pông</t>
  </si>
  <si>
    <t>Hộ Kinh doanh Nguyễn Tiến Thành Ia Phìn</t>
  </si>
  <si>
    <t>0971545464</t>
  </si>
  <si>
    <t>29.4</t>
  </si>
  <si>
    <t>Bộ sản phẩm tinh bột nghệ Nguyệt Long</t>
  </si>
  <si>
    <t>Hộ Kinh doanh Phạm Thị Nguyệt</t>
  </si>
  <si>
    <t>0362264807</t>
  </si>
  <si>
    <t>29.5</t>
  </si>
  <si>
    <t>Cao sâm đinh lăng Ia Prong</t>
  </si>
  <si>
    <t>29.8</t>
  </si>
  <si>
    <t>Cà phê SupperHuman</t>
  </si>
  <si>
    <t>Công ty cổ phần VCU</t>
  </si>
  <si>
    <t>0983085988</t>
  </si>
  <si>
    <t>29.9</t>
  </si>
  <si>
    <t>Bộ sản phẩm Mật ong Thiện Nhân</t>
  </si>
  <si>
    <t>HTX Minh phát - Farm</t>
  </si>
  <si>
    <t>0913918578</t>
  </si>
  <si>
    <t>30.1</t>
  </si>
  <si>
    <t xml:space="preserve">Cà phê Quyến Gia </t>
  </si>
  <si>
    <t>30.2</t>
  </si>
  <si>
    <t>Cà phê phin giấy Quyến Gia</t>
  </si>
  <si>
    <t>31.1</t>
  </si>
  <si>
    <t>Măng Tây Xanh Trần Hạnh</t>
  </si>
  <si>
    <t>Hộ kinh doanh Trần Văn Hạnh</t>
  </si>
  <si>
    <t>Xã Bàu Cạn, tỉnh Gia Lai</t>
  </si>
  <si>
    <t>0986939230</t>
  </si>
  <si>
    <t>32.1</t>
  </si>
  <si>
    <t>Cà phê hạt rang Tuyết Trúc</t>
  </si>
  <si>
    <t>Công ty TNHH MTV Tuyết Trúc</t>
  </si>
  <si>
    <t>Xã Ia Pia, tỉnh Gia Lai</t>
  </si>
  <si>
    <t>0977335213</t>
  </si>
  <si>
    <t>32.2</t>
  </si>
  <si>
    <t>Tiêu đỏ Tuyết Trúc</t>
  </si>
  <si>
    <t>32.3</t>
  </si>
  <si>
    <t>Trà mãng cầu xiêm Minh Hưng Phát</t>
  </si>
  <si>
    <t>Hộ Kinh doanh Minh Hưng Phát</t>
  </si>
  <si>
    <t>0989489430</t>
  </si>
  <si>
    <t>32.4</t>
  </si>
  <si>
    <t>Hạt Mắc ca sấy nứt Minh Hưng Phát</t>
  </si>
  <si>
    <t>32.5</t>
  </si>
  <si>
    <t>Bộ sản phẩm Trà sả chanh Nam Phúc</t>
  </si>
  <si>
    <t>32.6</t>
  </si>
  <si>
    <t>Cà phê mộc thượng hạng</t>
  </si>
  <si>
    <t>Công ty TNHH sản xuất thương mại An Lệ Phú</t>
  </si>
  <si>
    <t>Làng Aneh, xã Ia Pia, tỉnh Gia Lai</t>
  </si>
  <si>
    <t>33.1</t>
  </si>
  <si>
    <t>Gạo Ba Chăm</t>
  </si>
  <si>
    <t>Công ty TNHH MTV Ba Chăm</t>
  </si>
  <si>
    <t>Xã Mang Yang, tỉnh Gia Lai</t>
  </si>
  <si>
    <t>0965721779</t>
  </si>
  <si>
    <t>33.2</t>
  </si>
  <si>
    <t>Cà phê bột nguyên chất Linh Nham </t>
  </si>
  <si>
    <t>Hợp tác xã Nông nghiệp - Dịch vụ Linh Nham</t>
  </si>
  <si>
    <t>33.3</t>
  </si>
  <si>
    <t>Bộ Tiêu chín hữu cơ Linh Nham</t>
  </si>
  <si>
    <t>33.4</t>
  </si>
  <si>
    <t>Đan sâm sấy khô</t>
  </si>
  <si>
    <t>Hợp tác xã Dược liệu xanh Mang Yang</t>
  </si>
  <si>
    <t>0984073246</t>
  </si>
  <si>
    <t>33.5</t>
  </si>
  <si>
    <t>Rượu đan sâm</t>
  </si>
  <si>
    <t>33.8</t>
  </si>
  <si>
    <t>Bộ sản phẩm cao lỏng Thiên môn đông</t>
  </si>
  <si>
    <t>Tổ 5, Xã Mang Yang, tỉnh Gia Lai</t>
  </si>
  <si>
    <t>33.9</t>
  </si>
  <si>
    <t>Cao Đan sâm</t>
  </si>
  <si>
    <t>33.12</t>
  </si>
  <si>
    <t>Bộ sản phẩm nước rửa chén thảo dược</t>
  </si>
  <si>
    <t>34.1</t>
  </si>
  <si>
    <t xml:space="preserve">Măng le sấy khô </t>
  </si>
  <si>
    <t>Hợp tác xã Nông Lâm nghiệp Quyết Tiến</t>
  </si>
  <si>
    <t>Xã Ayun, tỉnh Gia Lai</t>
  </si>
  <si>
    <t>34.2</t>
  </si>
  <si>
    <t>Muối Sả</t>
  </si>
  <si>
    <t>34.3</t>
  </si>
  <si>
    <t>34.4</t>
  </si>
  <si>
    <t>Cao đinh lăng toàn tính </t>
  </si>
  <si>
    <t>34.5</t>
  </si>
  <si>
    <t>Cao đinh lăng thân, lá, bông </t>
  </si>
  <si>
    <t>34.8</t>
  </si>
  <si>
    <t>Chuối hột rừng sấy khô Ka Sa</t>
  </si>
  <si>
    <t xml:space="preserve">HTX Nông lâm nghiệp – Dịch vụ Quyết Tiến </t>
  </si>
  <si>
    <t>34.9</t>
  </si>
  <si>
    <t xml:space="preserve">Tinh dầu thiên nhiên hương mộc KaSa. </t>
  </si>
  <si>
    <t>34.10</t>
  </si>
  <si>
    <t xml:space="preserve">Măng le sấy khô KaSa </t>
  </si>
  <si>
    <t>34.14</t>
  </si>
  <si>
    <t>Nấm linh chi rừng thái lát</t>
  </si>
  <si>
    <t>Hộ kinh doanh Vũ Thị Chinh</t>
  </si>
  <si>
    <t>Thôn 1, xã Ayun, tỉnh Gia Lai</t>
  </si>
  <si>
    <t>0982673680</t>
  </si>
  <si>
    <t>34.15</t>
  </si>
  <si>
    <t>Bộ sản phẩm mật ong rừng</t>
  </si>
  <si>
    <t>35.1</t>
  </si>
  <si>
    <t>Tinh dầu cà phê</t>
  </si>
  <si>
    <t xml:space="preserve"> Hợp tác xã Nông nghiệp - Dịch vụ Đak Ta Ley</t>
  </si>
  <si>
    <t>Xã Hra, tỉnh Gia Lai</t>
  </si>
  <si>
    <t>0968812988</t>
  </si>
  <si>
    <t>35.3</t>
  </si>
  <si>
    <t>Chanh dây quả</t>
  </si>
  <si>
    <t>SP 4 sao năm 2019 đánh giá lại năm 2022, đạt 4 sao</t>
  </si>
  <si>
    <t>35.4</t>
  </si>
  <si>
    <t>Tinh cốt chanh dây nguyên chất</t>
  </si>
  <si>
    <t>SP 3 sao năm 2019 đánh giá lại năm 2022, đạt 4 sao</t>
  </si>
  <si>
    <t>35.8</t>
  </si>
  <si>
    <t>Bộ trà sả thảo mộc</t>
  </si>
  <si>
    <t>35.9</t>
  </si>
  <si>
    <t>Tinh dầu chanh dây</t>
  </si>
  <si>
    <t>36.3</t>
  </si>
  <si>
    <t>Trà mãng cầu xiêm</t>
  </si>
  <si>
    <t>36.4</t>
  </si>
  <si>
    <t>Măng le sấy khô</t>
  </si>
  <si>
    <t>36.9</t>
  </si>
  <si>
    <t>Na rừng sấy khô</t>
  </si>
  <si>
    <t>37.2</t>
  </si>
  <si>
    <t>Gạo nếp nương</t>
  </si>
  <si>
    <t>37.3</t>
  </si>
  <si>
    <t>Gạo Ba chăm</t>
  </si>
  <si>
    <t>37.8</t>
  </si>
  <si>
    <t>Dầu hạt chanh dây</t>
  </si>
  <si>
    <t>HTX Nông nghiệp Dịch vụ- Thương mại - Tổng hợp Tân Lộc Phát</t>
  </si>
  <si>
    <t>0973394963</t>
  </si>
  <si>
    <t>37.9</t>
  </si>
  <si>
    <t>Quả Chanh dây vàng hương ổi</t>
  </si>
  <si>
    <t>38.1</t>
  </si>
  <si>
    <t>Hạt Điều lụa rang muối Thảo Hiên</t>
  </si>
  <si>
    <r>
      <rPr>
        <b/>
        <sz val="11"/>
        <color rgb="FF000000"/>
        <rFont val="Arial"/>
        <family val="2"/>
      </rPr>
      <t> </t>
    </r>
    <r>
      <rPr>
        <sz val="11"/>
        <color rgb="FF000000"/>
        <rFont val="Arial"/>
        <family val="2"/>
      </rPr>
      <t>Hộ Kinh doanh cà phê Nguyễn Thảo</t>
    </r>
  </si>
  <si>
    <t>38.2</t>
  </si>
  <si>
    <t>Cà phê phin giấy Thảo Hiên</t>
  </si>
  <si>
    <r>
      <rPr>
        <b/>
        <sz val="11"/>
        <color rgb="FF000000"/>
        <rFont val="Arial"/>
        <family val="2"/>
      </rPr>
      <t> </t>
    </r>
    <r>
      <rPr>
        <sz val="11"/>
        <color rgb="FF000000"/>
        <rFont val="Arial"/>
        <family val="2"/>
      </rPr>
      <t>Hộ Kinh doanh cà phê Nguyễn Thảo</t>
    </r>
  </si>
  <si>
    <t>38.6</t>
  </si>
  <si>
    <t>Cà phê bột cao cấp Thảo Hiên</t>
  </si>
  <si>
    <r>
      <rPr>
        <b/>
        <sz val="11"/>
        <color rgb="FF000000"/>
        <rFont val="Arial"/>
        <family val="2"/>
      </rPr>
      <t> </t>
    </r>
    <r>
      <rPr>
        <sz val="11"/>
        <color rgb="FF000000"/>
        <rFont val="Arial"/>
        <family val="2"/>
      </rPr>
      <t>Hộ Kinh doanh cà phê Nguyễn Thảo</t>
    </r>
  </si>
  <si>
    <t>39.1</t>
  </si>
  <si>
    <t>Mật ong hoa Cà phê</t>
  </si>
  <si>
    <t>Hợp tác xã Mật ong Phương Di</t>
  </si>
  <si>
    <t>Làng Klăh 1, xã Ia Hrung, tỉnh Gia Lai</t>
  </si>
  <si>
    <t>39.2</t>
  </si>
  <si>
    <t>Mật ong đa hoa</t>
  </si>
  <si>
    <t>39.3</t>
  </si>
  <si>
    <t xml:space="preserve">Hạt Điều ASANH </t>
  </si>
  <si>
    <t>39.4</t>
  </si>
  <si>
    <t>Gạo ASANH</t>
  </si>
  <si>
    <t>39.5</t>
  </si>
  <si>
    <t>Hợp tác xã Mật ong Phương Di Ia Grai</t>
  </si>
  <si>
    <t>40.1</t>
  </si>
  <si>
    <t>Hạt điều rang muối Nguyễn Thiêm</t>
  </si>
  <si>
    <t>Quyết định số 17/QĐ-UBND ngày 18/01/2023</t>
  </si>
  <si>
    <t>41.1</t>
  </si>
  <si>
    <t xml:space="preserve">Mật ong hoa Cà phê </t>
  </si>
  <si>
    <t xml:space="preserve">Công ty TNHH Nuôi và XNK Ong mật Gia Lai </t>
  </si>
  <si>
    <t xml:space="preserve">Xã Ia Krái, tỉnh Gia Lai </t>
  </si>
  <si>
    <t>0962255134</t>
  </si>
  <si>
    <t>42.4</t>
  </si>
  <si>
    <t>Viên cà gai leo Vũ Minh Phát</t>
  </si>
  <si>
    <t>42.5</t>
  </si>
  <si>
    <t>Viên Trái nhàu Vũ Minh Phát</t>
  </si>
  <si>
    <t>42.6</t>
  </si>
  <si>
    <t>Viên Hà thủ ô Vũ Minh Phát</t>
  </si>
  <si>
    <t>42.7</t>
  </si>
  <si>
    <t>Viên Giảo cổ lam Vũ Minh Phát</t>
  </si>
  <si>
    <t>42.8</t>
  </si>
  <si>
    <t>Viên Trinh nữ hoàng cung Vũ Minh Phát</t>
  </si>
  <si>
    <t>42.9</t>
  </si>
  <si>
    <t>Viên Diệp hạ châu Vũ Minh Phát</t>
  </si>
  <si>
    <t>42.10</t>
  </si>
  <si>
    <t>Viên Dây thìa canh Vũ Minh Phát</t>
  </si>
  <si>
    <t>42.11</t>
  </si>
  <si>
    <t>Thực phẩm bổ sung Nước uống Cà gai leo Vũ Minh Phát</t>
  </si>
  <si>
    <t>42.12</t>
  </si>
  <si>
    <t>Đường kính trắng đường An Khê</t>
  </si>
  <si>
    <t>Nhà máy đường An Khê - Chi nhánh Công ty cổ phần đường Quảng Ngãi</t>
  </si>
  <si>
    <t>0914012034</t>
  </si>
  <si>
    <t>42.13</t>
  </si>
  <si>
    <t>Đường vàng đường An Khê</t>
  </si>
  <si>
    <t>42.14</t>
  </si>
  <si>
    <t>Đường tinh luyện đường An Khê</t>
  </si>
  <si>
    <t>43.1</t>
  </si>
  <si>
    <t>Trà đinh lăng Pơ'Nang</t>
  </si>
  <si>
    <t>Xã Cửu An, tỉnh Gia Lai</t>
  </si>
  <si>
    <t>'0914543737</t>
  </si>
  <si>
    <t>43.2</t>
  </si>
  <si>
    <t>Măng tây xanh Xuân An</t>
  </si>
  <si>
    <t>0964129055</t>
  </si>
  <si>
    <t>43.5</t>
  </si>
  <si>
    <t>Quýt đường An Nam</t>
  </si>
  <si>
    <t>HTX Dịch vụ Nông nghiệp Cửu An</t>
  </si>
  <si>
    <t>44.1</t>
  </si>
  <si>
    <t>Bộ sản phẩm Nem chua Duy Thanh</t>
  </si>
  <si>
    <t>Hộ kinh doanh Nguyễn Duy Thanh</t>
  </si>
  <si>
    <t xml:space="preserve">Thôn Thắng Lợi 3, xã Phú Thiện, tỉnh Gia Lai </t>
  </si>
  <si>
    <t>0988096297</t>
  </si>
  <si>
    <t>44.2</t>
  </si>
  <si>
    <t>Bộ sản phẩm Giò chả Duy Thanh</t>
  </si>
  <si>
    <t>44.3</t>
  </si>
  <si>
    <t>Trứng vịt thả đồng</t>
  </si>
  <si>
    <t>HTX Thủy cầm Ia Peng - Phú Thiện</t>
  </si>
  <si>
    <t>Thôn Bình Trang, xã Phú Thiện, tỉnh Gia Lai</t>
  </si>
  <si>
    <t>0979857022</t>
  </si>
  <si>
    <t>45.1</t>
  </si>
  <si>
    <t>Gạo Phú Thiện</t>
  </si>
  <si>
    <t>HTX Nông nghiệp Chư A Thai</t>
  </si>
  <si>
    <t>Xã Chư A Thai, tỉnh Gia Lai</t>
  </si>
  <si>
    <t>45.2</t>
  </si>
  <si>
    <t>Chả cá thác lác</t>
  </si>
  <si>
    <t>Hợp tác xã nuôi trồng Thủy sản Ayun Hạ</t>
  </si>
  <si>
    <t>0913916079</t>
  </si>
  <si>
    <t>45.3</t>
  </si>
  <si>
    <t>Gạo Phú Thiện - ST24</t>
  </si>
  <si>
    <t>45.4</t>
  </si>
  <si>
    <t>Gạo Phú Thiện – Đài Thơm 8</t>
  </si>
  <si>
    <t>45.5</t>
  </si>
  <si>
    <t>Gạo Phú Thiện – Nếp BM9603</t>
  </si>
  <si>
    <t>45.6</t>
  </si>
  <si>
    <t>Gạo Phú Thiện - ST25</t>
  </si>
  <si>
    <t>48.1</t>
  </si>
  <si>
    <t>Bưởi da xanh Mai Nam</t>
  </si>
  <si>
    <t>Hộ kinh doanh Nguyễn Văn Nam</t>
  </si>
  <si>
    <t>Xã Ia Krêl, tỉnh Gia Lai</t>
  </si>
  <si>
    <t>0985106444</t>
  </si>
  <si>
    <t>48.2</t>
  </si>
  <si>
    <t>Măng Sấy</t>
  </si>
  <si>
    <t>Hộ kinh doanh Nguyễn Thanh Thảo</t>
  </si>
  <si>
    <t>48.3</t>
  </si>
  <si>
    <t>Trà bí đao Chuya Food</t>
  </si>
  <si>
    <t>48.4</t>
  </si>
  <si>
    <t>Thịt lợn Brong  một nắng</t>
  </si>
  <si>
    <t>48.5</t>
  </si>
  <si>
    <t>Hạt điều rang muối Gia Phúc</t>
  </si>
  <si>
    <t>Hộ Kinh doanh Nguyễn Thị Phượng</t>
  </si>
  <si>
    <t>0963130113</t>
  </si>
  <si>
    <t>49.1</t>
  </si>
  <si>
    <t>Bộ sản phẩm yến sào cao cấp Thiên Phú</t>
  </si>
  <si>
    <t>Hộ kinh doanh Thiên Phú</t>
  </si>
  <si>
    <t>Thôn Mook Trang, xã Ia Dom, tỉnh Gia Lai</t>
  </si>
  <si>
    <t>0988808048</t>
  </si>
  <si>
    <t>49.2</t>
  </si>
  <si>
    <t>Bộ sản phẩm yến sào cao cấp Châu Thành</t>
  </si>
  <si>
    <t>Hộ kinh doanh Nguyễn Thị Tình</t>
  </si>
  <si>
    <t>Thôn Mook Đen 1, xã Ia Dom, tỉnh Gia Lai</t>
  </si>
  <si>
    <t>49.3</t>
  </si>
  <si>
    <t>Sầu riêng Trung Thảo</t>
  </si>
  <si>
    <t>Hộ kinh doanh Trần Kiên Trung</t>
  </si>
  <si>
    <t>Làng Bi, xã Ia Dom, tỉnh Gia Lai</t>
  </si>
  <si>
    <t>0366061128</t>
  </si>
  <si>
    <t>50.1</t>
  </si>
  <si>
    <t>Sầu riêng Hoàng Tuấn</t>
  </si>
  <si>
    <t>Hộ kinh doanh Hoàng Văn Tuấn</t>
  </si>
  <si>
    <t>Làng Chan, xã Ia Pnôn, tỉnh Gia Lai</t>
  </si>
  <si>
    <t>0973927574</t>
  </si>
  <si>
    <t>51.1</t>
  </si>
  <si>
    <t>Cà phê bột PHOENIX HD - BA</t>
  </si>
  <si>
    <t>Hợp tác xã xây dựng- Thương mại và Dịch vụ Phượng Hoàng</t>
  </si>
  <si>
    <t>Làng Nú, Xã Ia Nan, tỉnh Gia Lai</t>
  </si>
  <si>
    <t>51.2</t>
  </si>
  <si>
    <t>Cà phê hạt PHOENIX HD - HA</t>
  </si>
  <si>
    <t>52.1</t>
  </si>
  <si>
    <t>Coffee nguyên chất MT Génial</t>
  </si>
  <si>
    <t>Hợp tác xã Nông nghiệp Trường An Gia Lai</t>
  </si>
  <si>
    <t>0842936779</t>
  </si>
  <si>
    <t>52.2</t>
  </si>
  <si>
    <t>Gạo lứt Gol</t>
  </si>
  <si>
    <t>53.1</t>
  </si>
  <si>
    <t>Bộ sản phẩm Bò khô miếng Nguyệt Viên Food</t>
  </si>
  <si>
    <t>Hộ Kinh doanh Hà Quyết</t>
  </si>
  <si>
    <t>53.2</t>
  </si>
  <si>
    <t>Bò Một nắng Tý Vân</t>
  </si>
  <si>
    <t>53.6</t>
  </si>
  <si>
    <t>Bò gác bếp Tý Vân</t>
  </si>
  <si>
    <t>53.21</t>
  </si>
  <si>
    <t>Bò gác bếp Tuấn Hậu</t>
  </si>
  <si>
    <t>HKD Tuấn Hậu Foods</t>
  </si>
  <si>
    <t>53.22</t>
  </si>
  <si>
    <t>Heo ba chỉ một nắng Tuấn Hậu</t>
  </si>
  <si>
    <t>56.1</t>
  </si>
  <si>
    <t>Bộ Yến Sào An Lợi</t>
  </si>
  <si>
    <t>Hộ kinh doanh An Lợi</t>
  </si>
  <si>
    <t>Phường Ayun Pa, tỉnh Gia Lai</t>
  </si>
  <si>
    <t>0905169279</t>
  </si>
  <si>
    <t>56.2</t>
  </si>
  <si>
    <t>Bộ sản phẩm Rượu Yến sào Lạc Tiên</t>
  </si>
  <si>
    <t>56.3</t>
  </si>
  <si>
    <t>Bộ sản phẩm Yến Sào Lan Toàn</t>
  </si>
  <si>
    <t>Hộ kinh doanh Yến Sào Lan Toàn</t>
  </si>
  <si>
    <t>78 Lý Thái Tổ, Phường Ayun Pa, tỉnh Gia Lai</t>
  </si>
  <si>
    <t>0782558181</t>
  </si>
  <si>
    <t>Sp năm 2021 nâng hạng đạt 4 sao năm 2022</t>
  </si>
  <si>
    <t>56.4</t>
  </si>
  <si>
    <t>Tổ Yến chưng (Tiệt trùng)</t>
  </si>
  <si>
    <t>56.5</t>
  </si>
  <si>
    <t>Bộ sản phẩm Yến Sào Hồ Gia Hưng</t>
  </si>
  <si>
    <t>Hộ kinh doanh Hồ Văn Diện</t>
  </si>
  <si>
    <t>31 Nguyễn Viết Xuân, Phường Ayun Pa, tỉnh Gia Lai.</t>
  </si>
  <si>
    <t>0914055311</t>
  </si>
  <si>
    <t>Sp năm 2020 nâng hạng đạt 4 sao năm 2022</t>
  </si>
  <si>
    <t>56.6</t>
  </si>
  <si>
    <t>Bộ sản phẩm Yến Sào 81</t>
  </si>
  <si>
    <t>Công ty TNHH MTV TM-DV Yến Gia Lai</t>
  </si>
  <si>
    <t>184 Trần Hưng Đạo, Phường Ayun Pa, tỉnh Gia Lai</t>
  </si>
  <si>
    <t>0816818181</t>
  </si>
  <si>
    <t>56.7</t>
  </si>
  <si>
    <t>Bò Một nắng Đông Dương</t>
  </si>
  <si>
    <t>Hộ kinh doanh Đông Dương</t>
  </si>
  <si>
    <t>103 Lê Hồng Phong, Phường Ayun Pa, tỉnh Gia Lai</t>
  </si>
  <si>
    <t>0383846698</t>
  </si>
  <si>
    <t>56.8</t>
  </si>
  <si>
    <t>Bộ sản phẩm Bò khô sợi Đông Dương</t>
  </si>
  <si>
    <t>60.2</t>
  </si>
  <si>
    <t>Bưởi da xanh Hoan Bình</t>
  </si>
  <si>
    <t>Hộ kinh doanh Hoan Bình</t>
  </si>
  <si>
    <t>thôn 3, xã Pờ Tó, tỉnh Gia Lai</t>
  </si>
  <si>
    <t>0395652111</t>
  </si>
  <si>
    <t>60.3</t>
  </si>
  <si>
    <t>Bộ sản phẩm Gạo TBR-97</t>
  </si>
  <si>
    <t>Hợp tác xã Nông nghiệp Đại Đồng</t>
  </si>
  <si>
    <t>0961654579</t>
  </si>
  <si>
    <t>62.1</t>
  </si>
  <si>
    <t>Dưa leo tươi</t>
  </si>
  <si>
    <t>Hợp tác xã Nông nghiệp và Dịch vụ An Nhiên</t>
  </si>
  <si>
    <t>Xã Chư Krey, tỉnh Gia Lai</t>
  </si>
  <si>
    <t>62.2</t>
  </si>
  <si>
    <t>Bột gia vị Trung Nguyên (Bột ớt, tỏi, cốt chanh)</t>
  </si>
  <si>
    <t>Công ty TNHH MTV Agri Food</t>
  </si>
  <si>
    <t>0987140712</t>
  </si>
  <si>
    <t>62.3</t>
  </si>
  <si>
    <t>Macca sấy nứt</t>
  </si>
  <si>
    <t>Hộ kinh doanh Trần Văn Luyện</t>
  </si>
  <si>
    <t>Làng Sơ Rơn, xã Chư Krey, tỉnh Gia Lai</t>
  </si>
  <si>
    <t>0974894859</t>
  </si>
  <si>
    <t>63.1</t>
  </si>
  <si>
    <t>Nhãn T6</t>
  </si>
  <si>
    <t>HTX Nông nghiệp và Dịch vụ Kông Yang</t>
  </si>
  <si>
    <t>Thôn 2, xã Ya Ma, tỉnh Gia Lai</t>
  </si>
  <si>
    <t>0963081378</t>
  </si>
  <si>
    <t>66.1</t>
  </si>
  <si>
    <t>Hạt điều rang muối Vương Lanh</t>
  </si>
  <si>
    <t>Hợp tác xã Nông nghiệp Ia Púch</t>
  </si>
  <si>
    <t>Xã Ia Púch, tỉnh Gia Lai</t>
  </si>
  <si>
    <t>0395505520</t>
  </si>
  <si>
    <t>66.2</t>
  </si>
  <si>
    <t>Hạt điều rang tỏi ớt Vương Lanh</t>
  </si>
  <si>
    <t>67.1</t>
  </si>
  <si>
    <t>Tinh dầu sả Ia Va - Hồng Hải</t>
  </si>
  <si>
    <t>Hộ kinh doanh Hồng Hải</t>
  </si>
  <si>
    <t>Xã Ia Lâu, tỉnh Gia Lai</t>
  </si>
  <si>
    <t>0986332462</t>
  </si>
  <si>
    <t>Sản phẩm OCOP tỉnh Bình Định</t>
  </si>
  <si>
    <t>Sản phẩm OCOP tỉnh Gia Lai (cũ)</t>
  </si>
  <si>
    <t>https://docs.google.com/spreadsheets/d/1w8ExwRUZCpJzFzF39-AoUwfFckOLeIO0bT32w9o181I/edit?gid=1703288097#gid=1703288097</t>
  </si>
  <si>
    <t>Đếm/phân loại OCOP Bình Định</t>
  </si>
  <si>
    <t>https://docs.google.com/spreadsheets/d/1jsReFRzRbB2BbEH96acP_pPNMNV3Y067oZ1BsgDnC6I/edit?gid=1284987155#gid=1284987155</t>
  </si>
  <si>
    <t>Đếm/phân loại Bình Định (còn hạn)</t>
  </si>
  <si>
    <t>https://docs.google.com/spreadsheets/d/1kCHx8mD2piNwJiC7VvNdcIVsx7E3UwOJKm_9jTf8sXs/edit?gid=1284987155#gid=1284987155</t>
  </si>
  <si>
    <t>Pleiku</t>
  </si>
  <si>
    <t>Hoàng Thị Huyền</t>
  </si>
  <si>
    <t>0982480979</t>
  </si>
  <si>
    <t>hoanghuyen07@gmail.com</t>
  </si>
  <si>
    <t>Số điện thoại phụ trách OCOP phường/xã</t>
  </si>
  <si>
    <t>https://docs.google.com/spreadsheets/d/1WwMKHywC00xs4CV4pGJS2xmyP3CjGkEzYGFpm00d0Ys/edit?gid=1958179243#gid=1958179243</t>
  </si>
  <si>
    <t>Sản phẩm OCOP, làng nghề Gia Lai</t>
  </si>
  <si>
    <t>https://zalo.me/g/gqxmgj921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</si>
</sst>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m/yyyy"/>
  </numFmts>
  <fonts count="25" x14ac:knownFonts="1">
    <font>
      <sz val="10"/>
      <color rgb="FF000000"/>
      <name val="Arial"/>
      <scheme val="minor"/>
    </font>
    <font>
      <b/>
      <sz val="14"/>
      <color rgb="FF000000"/>
      <name val="Times New Roman"/>
      <family val="1"/>
    </font>
    <font>
      <b/>
      <sz val="11"/>
      <color rgb="FF000000"/>
      <name val="Arial"/>
      <family val="2"/>
    </font>
    <font>
      <sz val="10"/>
      <name val="Arial"/>
      <family val="2"/>
    </font>
    <font>
      <sz val="11"/>
      <color rgb="FF000000"/>
      <name val="Arial"/>
      <family val="2"/>
    </font>
    <font>
      <u/>
      <sz val="11"/>
      <color rgb="FF0000FF"/>
      <name val="Arial"/>
      <family val="2"/>
    </font>
    <font>
      <sz val="12"/>
      <color rgb="FF000000"/>
      <name val="Times New Roman"/>
      <family val="1"/>
    </font>
    <font>
      <sz val="10"/>
      <color rgb="FF000000"/>
      <name val="Arial"/>
      <family val="2"/>
    </font>
    <font>
      <sz val="12"/>
      <color rgb="FF000000"/>
      <name val="Arial"/>
      <family val="2"/>
    </font>
    <font>
      <sz val="12"/>
      <color theme="1"/>
      <name val="Times New Roman"/>
      <family val="1"/>
    </font>
    <font>
      <u/>
      <sz val="11"/>
      <color rgb="FF000000"/>
      <name val="Arial"/>
      <family val="2"/>
    </font>
    <font>
      <u/>
      <sz val="11"/>
      <color rgb="FF0000FF"/>
      <name val="Arial"/>
      <family val="2"/>
    </font>
    <font>
      <sz val="12"/>
      <color theme="1"/>
      <name val="Arial"/>
      <family val="2"/>
    </font>
    <font>
      <u/>
      <sz val="11"/>
      <color rgb="FF000000"/>
      <name val="Arial"/>
      <family val="2"/>
    </font>
    <font>
      <u/>
      <sz val="11"/>
      <color rgb="FF0000FF"/>
      <name val="Arial"/>
      <family val="2"/>
    </font>
    <font>
      <u/>
      <sz val="11"/>
      <color rgb="FF0000FF"/>
      <name val="Arial"/>
      <family val="2"/>
    </font>
    <font>
      <b/>
      <sz val="12"/>
      <color rgb="FF000000"/>
      <name val="Arial"/>
      <family val="2"/>
    </font>
    <font>
      <sz val="13"/>
      <color rgb="FF000000"/>
      <name val="Times New Roman"/>
      <family val="1"/>
    </font>
    <font>
      <b/>
      <sz val="13"/>
      <color theme="1"/>
      <name val="Arial"/>
      <family val="2"/>
    </font>
    <font>
      <sz val="13"/>
      <color theme="1"/>
      <name val="Arial"/>
      <family val="2"/>
    </font>
    <font>
      <b/>
      <sz val="13"/>
      <color rgb="FF000000"/>
      <name val="Arial"/>
      <family val="2"/>
    </font>
    <font>
      <b/>
      <sz val="10"/>
      <color rgb="FF000000"/>
      <name val="Arial"/>
      <family val="2"/>
    </font>
    <font>
      <sz val="12"/>
      <color rgb="FF00B050"/>
      <name val="Times New Roman"/>
      <family val="1"/>
    </font>
    <font>
      <sz val="11"/>
      <color theme="1"/>
      <name val="Arial"/>
      <family val="2"/>
    </font>
    <font>
      <u/>
      <sz val="11"/>
      <color rgb="FF0000FF"/>
      <name val="Arial"/>
      <family val="2"/>
    </font>
  </fonts>
  <fills count="9">
    <fill>
      <patternFill patternType="none"/>
    </fill>
    <fill>
      <patternFill patternType="gray125"/>
    </fill>
    <fill>
      <patternFill patternType="solid">
        <fgColor rgb="FFFCE5CD"/>
        <bgColor rgb="FFFCE5CD"/>
      </patternFill>
    </fill>
    <fill>
      <patternFill patternType="solid">
        <fgColor rgb="FFFFFFFF"/>
        <bgColor rgb="FFFFFFFF"/>
      </patternFill>
    </fill>
    <fill>
      <patternFill patternType="solid">
        <fgColor theme="0"/>
        <bgColor theme="0"/>
      </patternFill>
    </fill>
    <fill>
      <patternFill patternType="solid">
        <fgColor rgb="FFEFEFEF"/>
        <bgColor rgb="FFEFEFEF"/>
      </patternFill>
    </fill>
    <fill>
      <patternFill patternType="solid">
        <fgColor rgb="FFFFFF00"/>
        <bgColor rgb="FFFFFF00"/>
      </patternFill>
    </fill>
    <fill>
      <patternFill patternType="solid">
        <fgColor rgb="FF92D050"/>
        <bgColor rgb="FF92D050"/>
      </patternFill>
    </fill>
    <fill>
      <patternFill patternType="solid">
        <fgColor rgb="FFFEF2CD"/>
        <bgColor rgb="FFFEF2CD"/>
      </patternFill>
    </fill>
  </fills>
  <borders count="2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style="thin">
        <color rgb="FF000000"/>
      </top>
      <bottom style="thin">
        <color rgb="FF000000"/>
      </bottom>
      <diagonal/>
    </border>
  </borders>
  <cellStyleXfs count="1">
    <xf numFmtId="0" fontId="0" fillId="0" borderId="0"/>
  </cellStyleXfs>
  <cellXfs count="187">
    <xf numFmtId="0" fontId="0" fillId="0" borderId="0" xfId="0"/>
    <xf numFmtId="0" fontId="2" fillId="3"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3" borderId="8" xfId="0" applyFont="1" applyFill="1" applyBorder="1" applyAlignment="1">
      <alignment horizontal="center" vertical="center" wrapText="1"/>
    </xf>
    <xf numFmtId="49" fontId="4" fillId="3" borderId="8" xfId="0" applyNumberFormat="1"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8" xfId="0" applyFont="1" applyBorder="1"/>
    <xf numFmtId="0" fontId="4" fillId="0" borderId="2" xfId="0" applyFont="1" applyBorder="1"/>
    <xf numFmtId="0" fontId="4" fillId="0" borderId="0" xfId="0" applyFont="1"/>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11" xfId="0" applyNumberFormat="1" applyFont="1" applyBorder="1" applyAlignment="1">
      <alignment horizontal="center" vertical="center" wrapText="1"/>
    </xf>
    <xf numFmtId="0" fontId="5" fillId="3" borderId="8" xfId="0" applyFont="1" applyFill="1" applyBorder="1" applyAlignment="1">
      <alignment horizontal="center" vertical="center" wrapText="1"/>
    </xf>
    <xf numFmtId="14" fontId="6" fillId="3" borderId="8" xfId="0" applyNumberFormat="1" applyFont="1" applyFill="1" applyBorder="1" applyAlignment="1">
      <alignment horizontal="center" vertical="center"/>
    </xf>
    <xf numFmtId="14" fontId="6" fillId="3" borderId="12" xfId="0" applyNumberFormat="1" applyFont="1" applyFill="1" applyBorder="1" applyAlignment="1">
      <alignment horizontal="center" vertical="center"/>
    </xf>
    <xf numFmtId="0" fontId="7" fillId="0" borderId="8" xfId="0" applyFont="1" applyBorder="1"/>
    <xf numFmtId="0" fontId="4" fillId="0" borderId="7" xfId="0" applyFont="1" applyBorder="1" applyAlignment="1">
      <alignment horizontal="center" vertical="center" wrapText="1"/>
    </xf>
    <xf numFmtId="49" fontId="4" fillId="0" borderId="7" xfId="0" applyNumberFormat="1" applyFont="1" applyBorder="1" applyAlignment="1">
      <alignment horizontal="center" vertical="center" wrapText="1"/>
    </xf>
    <xf numFmtId="164" fontId="6" fillId="3" borderId="8" xfId="0" applyNumberFormat="1" applyFont="1" applyFill="1" applyBorder="1" applyAlignment="1">
      <alignment horizontal="center" vertical="center"/>
    </xf>
    <xf numFmtId="164" fontId="6" fillId="3" borderId="12" xfId="0" applyNumberFormat="1" applyFont="1" applyFill="1" applyBorder="1" applyAlignment="1">
      <alignment horizontal="center" vertical="center"/>
    </xf>
    <xf numFmtId="0" fontId="4" fillId="0" borderId="4" xfId="0" applyFont="1" applyBorder="1" applyAlignment="1">
      <alignment horizontal="center" vertical="center" wrapText="1"/>
    </xf>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4" fillId="0" borderId="8" xfId="0" applyFont="1" applyBorder="1" applyAlignment="1">
      <alignment horizontal="center" vertical="center"/>
    </xf>
    <xf numFmtId="49" fontId="4" fillId="0" borderId="11" xfId="0" applyNumberFormat="1" applyFont="1" applyBorder="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49" fontId="4" fillId="3" borderId="15" xfId="0" applyNumberFormat="1" applyFont="1" applyFill="1" applyBorder="1" applyAlignment="1">
      <alignment horizontal="center" vertical="center" wrapText="1"/>
    </xf>
    <xf numFmtId="14" fontId="9" fillId="0" borderId="8" xfId="0" applyNumberFormat="1" applyFont="1" applyBorder="1" applyAlignment="1">
      <alignment horizontal="center" vertical="center"/>
    </xf>
    <xf numFmtId="14" fontId="9" fillId="0" borderId="2" xfId="0" applyNumberFormat="1" applyFont="1" applyBorder="1" applyAlignment="1">
      <alignment horizontal="center" vertical="center"/>
    </xf>
    <xf numFmtId="0" fontId="4" fillId="3" borderId="8" xfId="0" applyFont="1" applyFill="1" applyBorder="1"/>
    <xf numFmtId="0" fontId="4" fillId="3" borderId="6" xfId="0" applyFont="1" applyFill="1" applyBorder="1"/>
    <xf numFmtId="0" fontId="10" fillId="3" borderId="8" xfId="0" applyFont="1" applyFill="1" applyBorder="1" applyAlignment="1">
      <alignment horizontal="center" vertical="center" wrapText="1"/>
    </xf>
    <xf numFmtId="0" fontId="2" fillId="0" borderId="8" xfId="0" applyFont="1" applyBorder="1" applyAlignment="1">
      <alignment horizontal="center" vertical="center"/>
    </xf>
    <xf numFmtId="164" fontId="9" fillId="0" borderId="8" xfId="0" applyNumberFormat="1" applyFont="1" applyBorder="1" applyAlignment="1">
      <alignment horizontal="center" vertical="center"/>
    </xf>
    <xf numFmtId="164" fontId="9" fillId="0" borderId="2" xfId="0" applyNumberFormat="1" applyFont="1" applyBorder="1" applyAlignment="1">
      <alignment horizontal="center" vertical="center"/>
    </xf>
    <xf numFmtId="0" fontId="11" fillId="0" borderId="8" xfId="0" applyFont="1" applyBorder="1" applyAlignment="1">
      <alignment horizontal="center" vertical="center" wrapText="1"/>
    </xf>
    <xf numFmtId="14" fontId="6" fillId="0" borderId="8" xfId="0" applyNumberFormat="1" applyFont="1" applyBorder="1" applyAlignment="1">
      <alignment horizontal="center" vertical="center"/>
    </xf>
    <xf numFmtId="14" fontId="6" fillId="0" borderId="2" xfId="0" applyNumberFormat="1" applyFont="1" applyBorder="1" applyAlignment="1">
      <alignment horizontal="center" vertical="center"/>
    </xf>
    <xf numFmtId="0" fontId="4" fillId="0" borderId="8" xfId="0" applyFont="1" applyBorder="1" applyAlignment="1">
      <alignment horizontal="center" wrapText="1"/>
    </xf>
    <xf numFmtId="49" fontId="4" fillId="0" borderId="11" xfId="0" applyNumberFormat="1" applyFont="1" applyBorder="1" applyAlignment="1">
      <alignment horizontal="center" wrapText="1"/>
    </xf>
    <xf numFmtId="0" fontId="4" fillId="3" borderId="8" xfId="0" applyFont="1" applyFill="1" applyBorder="1" applyAlignment="1">
      <alignment horizontal="center" wrapText="1"/>
    </xf>
    <xf numFmtId="0" fontId="12" fillId="0" borderId="8" xfId="0" applyFont="1" applyBorder="1" applyAlignment="1">
      <alignment horizontal="center" vertical="center"/>
    </xf>
    <xf numFmtId="0" fontId="12" fillId="0" borderId="2" xfId="0" applyFont="1" applyBorder="1" applyAlignment="1">
      <alignment horizontal="center" vertical="center"/>
    </xf>
    <xf numFmtId="164" fontId="6" fillId="0" borderId="8" xfId="0" applyNumberFormat="1" applyFont="1" applyBorder="1" applyAlignment="1">
      <alignment horizontal="center" vertical="center"/>
    </xf>
    <xf numFmtId="164" fontId="6" fillId="0" borderId="2" xfId="0" applyNumberFormat="1" applyFont="1" applyBorder="1" applyAlignment="1">
      <alignment horizontal="center" vertical="center"/>
    </xf>
    <xf numFmtId="49" fontId="4" fillId="3" borderId="12" xfId="0" applyNumberFormat="1" applyFont="1" applyFill="1" applyBorder="1" applyAlignment="1">
      <alignment horizontal="center" vertical="center" wrapText="1"/>
    </xf>
    <xf numFmtId="0" fontId="4" fillId="0" borderId="16" xfId="0" applyFont="1" applyBorder="1" applyAlignment="1">
      <alignment horizontal="center" vertical="center" wrapText="1"/>
    </xf>
    <xf numFmtId="0" fontId="13"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14" fillId="4" borderId="8"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0" borderId="0" xfId="0" applyFont="1" applyAlignment="1">
      <alignment horizontal="center" vertical="center" wrapText="1"/>
    </xf>
    <xf numFmtId="49" fontId="4" fillId="0" borderId="11" xfId="0" quotePrefix="1" applyNumberFormat="1" applyFont="1" applyBorder="1" applyAlignment="1">
      <alignment horizontal="center" vertical="center" wrapText="1"/>
    </xf>
    <xf numFmtId="0" fontId="15" fillId="0" borderId="8" xfId="0" applyFont="1" applyBorder="1" applyAlignment="1">
      <alignment vertical="center" wrapText="1"/>
    </xf>
    <xf numFmtId="14" fontId="6" fillId="0" borderId="8" xfId="0" applyNumberFormat="1" applyFont="1" applyBorder="1" applyAlignment="1">
      <alignment horizontal="center" vertical="center" wrapText="1"/>
    </xf>
    <xf numFmtId="14" fontId="6" fillId="0" borderId="2"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3"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2" fillId="4" borderId="8" xfId="0" applyFont="1" applyFill="1" applyBorder="1" applyAlignment="1">
      <alignment horizontal="center" vertical="center" wrapText="1"/>
    </xf>
    <xf numFmtId="49" fontId="4" fillId="4" borderId="15" xfId="0" applyNumberFormat="1" applyFont="1" applyFill="1" applyBorder="1" applyAlignment="1">
      <alignment horizontal="center" vertical="center" wrapText="1"/>
    </xf>
    <xf numFmtId="0" fontId="2" fillId="5" borderId="8" xfId="0" applyFont="1" applyFill="1" applyBorder="1" applyAlignment="1">
      <alignment horizontal="center" vertical="center" wrapText="1"/>
    </xf>
    <xf numFmtId="49" fontId="4" fillId="5" borderId="8" xfId="0" applyNumberFormat="1"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8" xfId="0" applyFont="1" applyFill="1" applyBorder="1"/>
    <xf numFmtId="0" fontId="8" fillId="5" borderId="8" xfId="0" applyFont="1" applyFill="1" applyBorder="1" applyAlignment="1">
      <alignment horizontal="center" vertical="center"/>
    </xf>
    <xf numFmtId="0" fontId="8" fillId="5" borderId="12" xfId="0" applyFont="1" applyFill="1" applyBorder="1" applyAlignment="1">
      <alignment horizontal="center" vertical="center"/>
    </xf>
    <xf numFmtId="0" fontId="4" fillId="5" borderId="6" xfId="0" applyFont="1" applyFill="1" applyBorder="1"/>
    <xf numFmtId="0" fontId="2" fillId="3" borderId="8" xfId="0" applyFont="1" applyFill="1" applyBorder="1" applyAlignment="1">
      <alignment horizontal="center" vertical="center"/>
    </xf>
    <xf numFmtId="0" fontId="2" fillId="3" borderId="8" xfId="0" applyFont="1" applyFill="1" applyBorder="1"/>
    <xf numFmtId="0" fontId="8" fillId="3" borderId="8"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4" fillId="3" borderId="8" xfId="0" applyFont="1" applyFill="1" applyBorder="1" applyAlignment="1">
      <alignment horizontal="left" vertical="center" wrapText="1"/>
    </xf>
    <xf numFmtId="0" fontId="4" fillId="3" borderId="8" xfId="0" quotePrefix="1" applyFont="1" applyFill="1" applyBorder="1" applyAlignment="1">
      <alignment horizontal="center" vertical="center" wrapText="1"/>
    </xf>
    <xf numFmtId="0" fontId="4" fillId="3" borderId="8" xfId="0" applyFont="1" applyFill="1" applyBorder="1" applyAlignment="1">
      <alignment vertical="center" wrapText="1"/>
    </xf>
    <xf numFmtId="0" fontId="2" fillId="3" borderId="8" xfId="0" applyFont="1" applyFill="1" applyBorder="1" applyAlignment="1">
      <alignment vertical="center" wrapText="1"/>
    </xf>
    <xf numFmtId="49" fontId="2" fillId="0" borderId="8" xfId="0" applyNumberFormat="1" applyFont="1" applyBorder="1" applyAlignment="1">
      <alignment horizontal="center" vertical="center" wrapText="1"/>
    </xf>
    <xf numFmtId="49" fontId="2" fillId="3" borderId="8" xfId="0" applyNumberFormat="1"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2" fillId="3" borderId="8" xfId="0" applyFont="1" applyFill="1" applyBorder="1" applyAlignment="1">
      <alignment horizontal="left" vertical="center" wrapText="1"/>
    </xf>
    <xf numFmtId="3" fontId="4" fillId="3" borderId="8" xfId="0" quotePrefix="1" applyNumberFormat="1" applyFont="1" applyFill="1" applyBorder="1" applyAlignment="1">
      <alignment horizontal="center" vertical="center" wrapText="1"/>
    </xf>
    <xf numFmtId="0" fontId="2" fillId="3" borderId="8" xfId="0" applyFont="1" applyFill="1" applyBorder="1" applyAlignment="1">
      <alignment horizontal="left"/>
    </xf>
    <xf numFmtId="0" fontId="4" fillId="3" borderId="8" xfId="0" applyFont="1" applyFill="1" applyBorder="1" applyAlignment="1">
      <alignment horizontal="center" vertical="center"/>
    </xf>
    <xf numFmtId="164" fontId="6" fillId="3" borderId="8" xfId="0" applyNumberFormat="1" applyFont="1" applyFill="1" applyBorder="1" applyAlignment="1">
      <alignment horizontal="center" vertical="center" wrapText="1"/>
    </xf>
    <xf numFmtId="164" fontId="6" fillId="3" borderId="12" xfId="0" applyNumberFormat="1" applyFont="1" applyFill="1" applyBorder="1" applyAlignment="1">
      <alignment horizontal="center" vertical="center" wrapText="1"/>
    </xf>
    <xf numFmtId="0" fontId="2" fillId="3" borderId="8" xfId="0" applyFont="1" applyFill="1" applyBorder="1" applyAlignment="1">
      <alignment horizontal="left" vertical="center"/>
    </xf>
    <xf numFmtId="0" fontId="2" fillId="3" borderId="8" xfId="0" applyFont="1" applyFill="1" applyBorder="1" applyAlignment="1">
      <alignment horizontal="center"/>
    </xf>
    <xf numFmtId="0" fontId="17" fillId="0" borderId="0" xfId="0" quotePrefix="1" applyFont="1" applyAlignment="1">
      <alignment vertical="center"/>
    </xf>
    <xf numFmtId="0" fontId="2" fillId="3" borderId="8" xfId="0" applyFont="1" applyFill="1" applyBorder="1" applyAlignment="1">
      <alignment vertical="center"/>
    </xf>
    <xf numFmtId="14" fontId="6" fillId="3" borderId="8" xfId="0" applyNumberFormat="1" applyFont="1" applyFill="1" applyBorder="1" applyAlignment="1">
      <alignment horizontal="center" vertical="center" wrapText="1"/>
    </xf>
    <xf numFmtId="14" fontId="6" fillId="3" borderId="12" xfId="0" applyNumberFormat="1"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8" xfId="0"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8" xfId="0" applyFont="1" applyFill="1" applyBorder="1" applyAlignment="1">
      <alignment horizontal="left"/>
    </xf>
    <xf numFmtId="0" fontId="4" fillId="3" borderId="6" xfId="0" applyFont="1" applyFill="1" applyBorder="1" applyAlignment="1">
      <alignment horizontal="left" vertical="center" wrapText="1"/>
    </xf>
    <xf numFmtId="49" fontId="2" fillId="3" borderId="6" xfId="0" applyNumberFormat="1" applyFont="1" applyFill="1" applyBorder="1" applyAlignment="1">
      <alignment horizontal="center" vertical="center" wrapText="1"/>
    </xf>
    <xf numFmtId="0" fontId="18" fillId="7"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10" fontId="19" fillId="0" borderId="8" xfId="0" applyNumberFormat="1" applyFont="1" applyBorder="1" applyAlignment="1">
      <alignment horizontal="center" vertical="center" wrapText="1"/>
    </xf>
    <xf numFmtId="4" fontId="19" fillId="0" borderId="8"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6" borderId="8" xfId="0" applyFont="1" applyFill="1" applyBorder="1" applyAlignment="1">
      <alignment horizontal="center" vertical="center" wrapText="1"/>
    </xf>
    <xf numFmtId="0" fontId="18" fillId="6" borderId="8" xfId="0" applyFont="1" applyFill="1" applyBorder="1" applyAlignment="1">
      <alignment horizontal="center" vertical="center" wrapText="1"/>
    </xf>
    <xf numFmtId="10" fontId="19" fillId="6" borderId="8" xfId="0" applyNumberFormat="1" applyFont="1" applyFill="1" applyBorder="1" applyAlignment="1">
      <alignment horizontal="center" vertical="center" wrapText="1"/>
    </xf>
    <xf numFmtId="4" fontId="19" fillId="6" borderId="8" xfId="0" applyNumberFormat="1" applyFont="1" applyFill="1" applyBorder="1" applyAlignment="1">
      <alignment horizontal="center" vertical="center" wrapText="1"/>
    </xf>
    <xf numFmtId="0" fontId="19" fillId="6" borderId="6" xfId="0" applyFont="1" applyFill="1" applyBorder="1" applyAlignment="1">
      <alignment horizontal="center" vertical="center" wrapText="1"/>
    </xf>
    <xf numFmtId="2" fontId="19" fillId="0" borderId="8" xfId="0" applyNumberFormat="1" applyFont="1" applyBorder="1" applyAlignment="1">
      <alignment horizontal="center" vertical="center" wrapText="1"/>
    </xf>
    <xf numFmtId="0" fontId="19" fillId="2" borderId="8" xfId="0" applyFont="1" applyFill="1" applyBorder="1" applyAlignment="1">
      <alignment horizontal="center" vertical="center" wrapText="1"/>
    </xf>
    <xf numFmtId="0" fontId="18" fillId="2" borderId="8" xfId="0" applyFont="1" applyFill="1" applyBorder="1" applyAlignment="1">
      <alignment horizontal="center" vertical="center" wrapText="1"/>
    </xf>
    <xf numFmtId="49" fontId="19" fillId="2" borderId="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 fontId="18" fillId="0" borderId="8" xfId="0" applyNumberFormat="1" applyFont="1" applyBorder="1" applyAlignment="1">
      <alignment horizontal="center" vertical="center" wrapText="1"/>
    </xf>
    <xf numFmtId="10" fontId="18" fillId="0" borderId="8" xfId="0" applyNumberFormat="1" applyFont="1" applyBorder="1" applyAlignment="1">
      <alignment horizontal="center" vertical="center" wrapText="1"/>
    </xf>
    <xf numFmtId="3" fontId="18" fillId="0" borderId="0" xfId="0" applyNumberFormat="1" applyFont="1" applyAlignment="1">
      <alignment horizontal="center" vertical="center" wrapText="1"/>
    </xf>
    <xf numFmtId="0" fontId="19" fillId="3" borderId="6" xfId="0" applyFont="1" applyFill="1" applyBorder="1" applyAlignment="1">
      <alignment horizontal="center" vertical="center" wrapText="1"/>
    </xf>
    <xf numFmtId="0" fontId="18" fillId="3" borderId="6" xfId="0" applyFont="1" applyFill="1" applyBorder="1" applyAlignment="1">
      <alignment horizontal="center" wrapText="1"/>
    </xf>
    <xf numFmtId="4" fontId="18" fillId="0" borderId="0" xfId="0" applyNumberFormat="1" applyFont="1" applyAlignment="1">
      <alignment horizontal="center" wrapText="1"/>
    </xf>
    <xf numFmtId="10" fontId="18" fillId="0" borderId="0" xfId="0" applyNumberFormat="1" applyFont="1" applyAlignment="1">
      <alignment horizontal="center" vertical="center"/>
    </xf>
    <xf numFmtId="3" fontId="18" fillId="0" borderId="0" xfId="0" applyNumberFormat="1" applyFont="1" applyAlignment="1">
      <alignment horizontal="center" vertical="center"/>
    </xf>
    <xf numFmtId="3" fontId="19" fillId="3" borderId="8" xfId="0" applyNumberFormat="1" applyFont="1" applyFill="1" applyBorder="1" applyAlignment="1">
      <alignment horizontal="center" wrapText="1"/>
    </xf>
    <xf numFmtId="0" fontId="19" fillId="3" borderId="8" xfId="0" applyFont="1" applyFill="1" applyBorder="1" applyAlignment="1">
      <alignment horizontal="center" wrapText="1"/>
    </xf>
    <xf numFmtId="0" fontId="19" fillId="3" borderId="6" xfId="0" applyFont="1" applyFill="1" applyBorder="1" applyAlignment="1">
      <alignment horizontal="center" wrapText="1"/>
    </xf>
    <xf numFmtId="0" fontId="18" fillId="8" borderId="8" xfId="0" applyFont="1" applyFill="1" applyBorder="1" applyAlignment="1">
      <alignment horizontal="center" vertical="center" wrapText="1"/>
    </xf>
    <xf numFmtId="0" fontId="18" fillId="3" borderId="6" xfId="0" applyFont="1" applyFill="1" applyBorder="1" applyAlignment="1">
      <alignment horizontal="center" vertical="center" wrapText="1"/>
    </xf>
    <xf numFmtId="10" fontId="19" fillId="3" borderId="6" xfId="0" applyNumberFormat="1" applyFont="1" applyFill="1" applyBorder="1" applyAlignment="1">
      <alignment horizontal="center" vertical="center" wrapText="1"/>
    </xf>
    <xf numFmtId="3" fontId="18" fillId="0" borderId="0" xfId="0" applyNumberFormat="1" applyFont="1" applyAlignment="1">
      <alignment horizontal="center" wrapText="1"/>
    </xf>
    <xf numFmtId="4" fontId="18" fillId="3" borderId="6" xfId="0" applyNumberFormat="1" applyFont="1" applyFill="1" applyBorder="1" applyAlignment="1">
      <alignment horizontal="center" wrapText="1"/>
    </xf>
    <xf numFmtId="49" fontId="18" fillId="2" borderId="8" xfId="0" applyNumberFormat="1" applyFont="1" applyFill="1" applyBorder="1" applyAlignment="1">
      <alignment horizontal="center" vertical="center" wrapText="1"/>
    </xf>
    <xf numFmtId="49" fontId="18" fillId="3" borderId="6" xfId="0" applyNumberFormat="1" applyFont="1" applyFill="1" applyBorder="1" applyAlignment="1">
      <alignment horizontal="center" wrapText="1"/>
    </xf>
    <xf numFmtId="49" fontId="19" fillId="0" borderId="8" xfId="0" applyNumberFormat="1" applyFont="1" applyBorder="1" applyAlignment="1">
      <alignment horizontal="center" vertical="center" wrapText="1"/>
    </xf>
    <xf numFmtId="49" fontId="18" fillId="3" borderId="6" xfId="0" applyNumberFormat="1" applyFont="1" applyFill="1" applyBorder="1" applyAlignment="1">
      <alignment horizontal="center"/>
    </xf>
    <xf numFmtId="0" fontId="4" fillId="0" borderId="7" xfId="0" applyFont="1" applyBorder="1" applyAlignment="1">
      <alignment horizontal="center" wrapText="1"/>
    </xf>
    <xf numFmtId="0" fontId="4" fillId="6" borderId="8" xfId="0" applyFont="1" applyFill="1" applyBorder="1" applyAlignment="1">
      <alignment horizontal="center" wrapText="1"/>
    </xf>
    <xf numFmtId="0" fontId="7" fillId="0" borderId="0" xfId="0" applyFont="1"/>
    <xf numFmtId="0" fontId="7" fillId="0" borderId="8" xfId="0" applyFont="1" applyBorder="1" applyAlignment="1">
      <alignment horizontal="center" vertical="center"/>
    </xf>
    <xf numFmtId="0" fontId="21" fillId="0" borderId="8" xfId="0" applyFont="1" applyBorder="1" applyAlignment="1">
      <alignment horizontal="center" vertical="center"/>
    </xf>
    <xf numFmtId="49" fontId="4" fillId="0" borderId="10" xfId="0" applyNumberFormat="1" applyFont="1" applyBorder="1" applyAlignment="1">
      <alignment horizontal="center" vertical="center" wrapText="1"/>
    </xf>
    <xf numFmtId="0" fontId="4" fillId="6" borderId="18" xfId="0" applyFont="1" applyFill="1" applyBorder="1" applyAlignment="1">
      <alignment horizontal="center" vertical="center" wrapText="1"/>
    </xf>
    <xf numFmtId="0" fontId="4" fillId="0" borderId="10" xfId="0" applyFont="1" applyBorder="1" applyAlignment="1">
      <alignment horizontal="center" wrapText="1"/>
    </xf>
    <xf numFmtId="0" fontId="4" fillId="0" borderId="10" xfId="0" applyFont="1" applyBorder="1"/>
    <xf numFmtId="49" fontId="4" fillId="0" borderId="10" xfId="0" applyNumberFormat="1" applyFont="1" applyBorder="1" applyAlignment="1">
      <alignment horizontal="center" wrapText="1"/>
    </xf>
    <xf numFmtId="0" fontId="2" fillId="5" borderId="23" xfId="0" applyFont="1" applyFill="1" applyBorder="1" applyAlignment="1">
      <alignment horizontal="center" vertical="center" wrapText="1"/>
    </xf>
    <xf numFmtId="0" fontId="2" fillId="5" borderId="20" xfId="0" applyFont="1" applyFill="1" applyBorder="1" applyAlignment="1">
      <alignment horizontal="center" vertical="center" wrapText="1"/>
    </xf>
    <xf numFmtId="0" fontId="7" fillId="0" borderId="8" xfId="0" applyFont="1" applyBorder="1" applyAlignment="1">
      <alignment horizontal="center" vertical="center" wrapText="1"/>
    </xf>
    <xf numFmtId="0" fontId="4" fillId="3" borderId="12" xfId="0" applyFont="1" applyFill="1" applyBorder="1" applyAlignment="1">
      <alignment horizontal="center" vertical="center" wrapText="1"/>
    </xf>
    <xf numFmtId="0" fontId="22" fillId="0" borderId="8" xfId="0" applyFont="1" applyBorder="1" applyAlignment="1">
      <alignment horizontal="center" vertical="center" wrapText="1"/>
    </xf>
    <xf numFmtId="0" fontId="7" fillId="3" borderId="8"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3" fillId="0" borderId="0" xfId="0" applyFont="1"/>
    <xf numFmtId="0" fontId="24" fillId="0" borderId="0" xfId="0" applyFont="1"/>
    <xf numFmtId="0" fontId="23" fillId="0" borderId="0" xfId="0" applyFont="1" applyAlignment="1">
      <alignment horizontal="center" vertical="center"/>
    </xf>
    <xf numFmtId="0" fontId="23" fillId="3" borderId="6" xfId="0" applyFont="1" applyFill="1" applyBorder="1" applyAlignment="1">
      <alignment horizontal="center" vertical="center" wrapText="1"/>
    </xf>
    <xf numFmtId="49" fontId="23" fillId="3" borderId="6"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3" fillId="0" borderId="7" xfId="0" applyFont="1" applyBorder="1"/>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0" borderId="9" xfId="0" applyFont="1" applyBorder="1"/>
    <xf numFmtId="0" fontId="1" fillId="0" borderId="0" xfId="0" applyFont="1" applyAlignment="1">
      <alignment horizontal="center" vertical="center"/>
    </xf>
    <xf numFmtId="0" fontId="0" fillId="0" borderId="0" xfId="0"/>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8" fillId="7"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8" fillId="7" borderId="21" xfId="0" applyFont="1" applyFill="1" applyBorder="1" applyAlignment="1">
      <alignment horizontal="center" vertical="center" wrapText="1"/>
    </xf>
    <xf numFmtId="0" fontId="3" fillId="0" borderId="22" xfId="0" applyFont="1" applyBorder="1"/>
  </cellXfs>
  <cellStyles count="1">
    <cellStyle name="Normal" xfId="0" builtinId="0"/>
  </cellStyles>
  <dxfs count="5">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6F8F9"/>
          <bgColor rgb="FFF6F8F9"/>
        </patternFill>
      </fill>
    </dxf>
    <dxf>
      <fill>
        <patternFill patternType="solid">
          <fgColor rgb="FFFFFFFF"/>
          <bgColor rgb="FFFFFFFF"/>
        </patternFill>
      </fill>
    </dxf>
  </dxfs>
  <tableStyles count="1">
    <tableStyle name="Các đường link-style" pivot="0" count="2" xr9:uid="{00000000-0011-0000-FFFF-FFFF00000000}">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7:D7" headerRowCount="0">
  <tableColumns count="3">
    <tableColumn id="1" xr3:uid="{00000000-0010-0000-0000-000001000000}" name="Column1"/>
    <tableColumn id="2" xr3:uid="{00000000-0010-0000-0000-000002000000}" name="Column2"/>
    <tableColumn id="3" xr3:uid="{00000000-0010-0000-0000-000003000000}" name="Column3"/>
  </tableColumns>
  <tableStyleInfo name="Các đường link-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ntm.snnmt.gialai.gov.vn/uploads/laws/2384_qd-ubnd_14052024-signed_1.pdf" TargetMode="External"/><Relationship Id="rId671" Type="http://schemas.openxmlformats.org/officeDocument/2006/relationships/hyperlink" Target="https://ntm.snnmt.gialai.gov.vn/uploads/laws/qd-ocop-3-sao-dot-2-nam-2024-1.signed.signed.pdf" TargetMode="External"/><Relationship Id="rId769" Type="http://schemas.openxmlformats.org/officeDocument/2006/relationships/hyperlink" Target="https://ntm.snnmt.gialai.gov.vn/uploads/laws/phu-thien_1.pdf" TargetMode="External"/><Relationship Id="rId21" Type="http://schemas.openxmlformats.org/officeDocument/2006/relationships/hyperlink" Target="https://ntm.snnmt.gialai.gov.vn/uploads/laws/quyet-dinh-cong-nhan-ket-qua-danh-gia-phan-hang-san-pham-ocop-nam-2024-dot-1-1.pdf" TargetMode="External"/><Relationship Id="rId324" Type="http://schemas.openxmlformats.org/officeDocument/2006/relationships/hyperlink" Target="https://ntm.snnmt.gialai.gov.vn/uploads/laws/7phu-my.pdf" TargetMode="External"/><Relationship Id="rId531" Type="http://schemas.openxmlformats.org/officeDocument/2006/relationships/hyperlink" Target="https://ntm.snnmt.gialai.gov.vn/uploads/laws/pleiku.pdf" TargetMode="External"/><Relationship Id="rId629" Type="http://schemas.openxmlformats.org/officeDocument/2006/relationships/hyperlink" Target="https://ntm.snnmt.gialai.gov.vn/uploads/laws/chu-puh.pdf" TargetMode="External"/><Relationship Id="rId170" Type="http://schemas.openxmlformats.org/officeDocument/2006/relationships/hyperlink" Target="https://ntm.snnptnt.binhdinh.gov.vn/uploads/laws/qd-cong-nhan-4-sao-2025.pdf" TargetMode="External"/><Relationship Id="rId836" Type="http://schemas.openxmlformats.org/officeDocument/2006/relationships/hyperlink" Target="https://ntm.snnmt.gialai.gov.vn/uploads/laws/krong-pa.pdf" TargetMode="External"/><Relationship Id="rId268" Type="http://schemas.openxmlformats.org/officeDocument/2006/relationships/hyperlink" Target="https://ntm.snnmt.gialai.gov.vn/uploads/laws/4636_qd-ubnd_11102024-signed_01.pdf" TargetMode="External"/><Relationship Id="rId475" Type="http://schemas.openxmlformats.org/officeDocument/2006/relationships/hyperlink" Target="https://ntm.snnmt.gialai.gov.vn/uploads/laws/1214_qd-ubnd_09062025-signed_01.pdf" TargetMode="External"/><Relationship Id="rId682" Type="http://schemas.openxmlformats.org/officeDocument/2006/relationships/hyperlink" Target="https://ntm.snnmt.gialai.gov.vn/uploads/laws/qd-ocop-3-sao-dot-2-nam-2024-1.signed.signed.pdf" TargetMode="External"/><Relationship Id="rId32" Type="http://schemas.openxmlformats.org/officeDocument/2006/relationships/hyperlink" Target="https://ntm.snnmt.gialai.gov.vn/uploads/laws/8947_-qdphe-duyet-ket-qua-dg-ph-sp-ocop-2024-an-nhon.pdf" TargetMode="External"/><Relationship Id="rId128" Type="http://schemas.openxmlformats.org/officeDocument/2006/relationships/hyperlink" Target="https://ntm.snnmt.gialai.gov.vn/uploads/laws/6322_qd-ubnd-hoai-an_19122023-signed_1.pdf" TargetMode="External"/><Relationship Id="rId335" Type="http://schemas.openxmlformats.org/officeDocument/2006/relationships/hyperlink" Target="https://ntm.snnmt.gialai.gov.vn/uploads/laws/11phu-my.pdf" TargetMode="External"/><Relationship Id="rId542" Type="http://schemas.openxmlformats.org/officeDocument/2006/relationships/hyperlink" Target="https://ntm.snnmt.gialai.gov.vn/uploads/laws/pleiku_1.pdf" TargetMode="External"/><Relationship Id="rId181" Type="http://schemas.openxmlformats.org/officeDocument/2006/relationships/hyperlink" Target="https://ntm.snnmt.gialai.gov.vn/uploads/laws/2hoai-nhon-dot-2.pdf" TargetMode="External"/><Relationship Id="rId402" Type="http://schemas.openxmlformats.org/officeDocument/2006/relationships/hyperlink" Target="https://ntm.snnmt.gialai.gov.vn/uploads/laws/8tay-son.pdf" TargetMode="External"/><Relationship Id="rId847" Type="http://schemas.openxmlformats.org/officeDocument/2006/relationships/hyperlink" Target="https://ntm.snnmt.gialai.gov.vn/uploads/laws/k-rong-pa_1.pdf" TargetMode="External"/><Relationship Id="rId279" Type="http://schemas.openxmlformats.org/officeDocument/2006/relationships/hyperlink" Target="https://ntm.snnmt.gialai.gov.vn/uploads/laws/1548_qd-ubnd_03042026-signed_01.pdf" TargetMode="External"/><Relationship Id="rId486" Type="http://schemas.openxmlformats.org/officeDocument/2006/relationships/hyperlink" Target="https://ntm.snnmt.gialai.gov.vn/uploads/laws/10kbang.pdf" TargetMode="External"/><Relationship Id="rId693" Type="http://schemas.openxmlformats.org/officeDocument/2006/relationships/hyperlink" Target="https://ntm.snnmt.gialai.gov.vn/uploads/laws/quyet-dinh-cong-nhan-san-pham-ocop-3-sao-nam-2023.signed.signed.pdf" TargetMode="External"/><Relationship Id="rId707" Type="http://schemas.openxmlformats.org/officeDocument/2006/relationships/hyperlink" Target="https://ntm.snnmt.gialai.gov.vn/uploads/laws/qd-cong-nhan-ocop4sao.signed.signed.signed.signed.2024.pdf" TargetMode="External"/><Relationship Id="rId43" Type="http://schemas.openxmlformats.org/officeDocument/2006/relationships/hyperlink" Target="https://ntm.snnmt.gialai.gov.vn/uploads/laws/9496-phe-duyet-ket-qua-danh-gia-phan-hang-san-pham-ocop-2023-an-nhon.pdf" TargetMode="External"/><Relationship Id="rId139" Type="http://schemas.openxmlformats.org/officeDocument/2006/relationships/hyperlink" Target="https://ntm.snnmt.gialai.gov.vn/uploads/laws/2384_qd-ubnd_14052024-signed_1.pdf" TargetMode="External"/><Relationship Id="rId346" Type="http://schemas.openxmlformats.org/officeDocument/2006/relationships/hyperlink" Target="https://ntm.snnmt.gialai.gov.vn/uploads/laws/8157-qd-ubnd-quy-nhon-06092023-signed_01.pdf" TargetMode="External"/><Relationship Id="rId553" Type="http://schemas.openxmlformats.org/officeDocument/2006/relationships/hyperlink" Target="https://ntm.snnmt.gialai.gov.vn/uploads/laws/pleiku.pdf" TargetMode="External"/><Relationship Id="rId760" Type="http://schemas.openxmlformats.org/officeDocument/2006/relationships/hyperlink" Target="https://ntm.snnmt.gialai.gov.vn/uploads/laws/1phu-thien.pdf" TargetMode="External"/><Relationship Id="rId192" Type="http://schemas.openxmlformats.org/officeDocument/2006/relationships/hyperlink" Target="https://ntm.snnmt.gialai.gov.vn/uploads/laws/2hoai-nhon-dot-2.pdf" TargetMode="External"/><Relationship Id="rId206" Type="http://schemas.openxmlformats.org/officeDocument/2006/relationships/hyperlink" Target="https://ntm.snnmt.gialai.gov.vn/uploads/laws/2hoai-nhon.pdf" TargetMode="External"/><Relationship Id="rId413" Type="http://schemas.openxmlformats.org/officeDocument/2006/relationships/hyperlink" Target="https://ntm.snnmt.gialai.gov.vn/uploads/laws/8653-qd-tuy-phuoc-cong-nhan-ket-qua-danh-gia-phan-hang-san-pham-ocop-nam-2023-1.pdf" TargetMode="External"/><Relationship Id="rId858" Type="http://schemas.openxmlformats.org/officeDocument/2006/relationships/hyperlink" Target="https://ntm.snnmt.gialai.gov.vn/uploads/laws/krong-pa.pdf" TargetMode="External"/><Relationship Id="rId497" Type="http://schemas.openxmlformats.org/officeDocument/2006/relationships/hyperlink" Target="https://ntm.snnmt.gialai.gov.vn/uploads/laws/10kbang.pdf" TargetMode="External"/><Relationship Id="rId620" Type="http://schemas.openxmlformats.org/officeDocument/2006/relationships/hyperlink" Target="https://ntm.snnmt.gialai.gov.vn/uploads/laws/qd-28-cong-nhan-sp-ocop-4-sao-dot-2-2024.pdf" TargetMode="External"/><Relationship Id="rId718" Type="http://schemas.openxmlformats.org/officeDocument/2006/relationships/hyperlink" Target="https://ntm.snnmt.gialai.gov.vn/uploads/laws/qd-cong-nhan-ocop4sao.signed.signed.signed.signed.2024.pdf" TargetMode="External"/><Relationship Id="rId357" Type="http://schemas.openxmlformats.org/officeDocument/2006/relationships/hyperlink" Target="https://ntm.snnmt.gialai.gov.vn/uploads/laws/3402_qd-ubnd-sau-sap-nhap-dot-2.pdf" TargetMode="External"/><Relationship Id="rId54" Type="http://schemas.openxmlformats.org/officeDocument/2006/relationships/hyperlink" Target="https://ntm.snnmt.gialai.gov.vn/uploads/laws/9496-phe-duyet-ket-qua-danh-gia-phan-hang-san-pham-ocop-2023-an-nhon.pdf" TargetMode="External"/><Relationship Id="rId217" Type="http://schemas.openxmlformats.org/officeDocument/2006/relationships/hyperlink" Target="https://ntm.snnmt.gialai.gov.vn/uploads/laws/2hoai-nhon-dot-2.pdf" TargetMode="External"/><Relationship Id="rId564" Type="http://schemas.openxmlformats.org/officeDocument/2006/relationships/hyperlink" Target="https://ntm.snnmt.gialai.gov.vn/uploads/laws/2quyet-dinh-cong-nhan-san-pham-ocop-5-sao-nam-2024-dot-3.pdf" TargetMode="External"/><Relationship Id="rId771" Type="http://schemas.openxmlformats.org/officeDocument/2006/relationships/hyperlink" Target="https://ntm.snnmt.gialai.gov.vn/uploads/laws/phu-thien_1.pdf" TargetMode="External"/><Relationship Id="rId869" Type="http://schemas.openxmlformats.org/officeDocument/2006/relationships/hyperlink" Target="https://ntm.snnmt.gialai.gov.vn/uploads/laws/36685_2025_36685_qd-cong-nhan-sp-dat-3-sao-2025-dot-2-2.signed.signed.signed.pdf" TargetMode="External"/><Relationship Id="rId424" Type="http://schemas.openxmlformats.org/officeDocument/2006/relationships/hyperlink" Target="https://ntm.snnmt.gialai.gov.vn/uploads/laws/4319-qd-cong-nhan-ocop-4-sao-2024.pdf" TargetMode="External"/><Relationship Id="rId631" Type="http://schemas.openxmlformats.org/officeDocument/2006/relationships/hyperlink" Target="https://ntm.snnmt.gialai.gov.vn/uploads/laws/chu-puh.pdf" TargetMode="External"/><Relationship Id="rId729" Type="http://schemas.openxmlformats.org/officeDocument/2006/relationships/hyperlink" Target="https://ntm.snnmt.gialai.gov.vn/uploads/laws/8ia-grai.pdf" TargetMode="External"/><Relationship Id="rId270" Type="http://schemas.openxmlformats.org/officeDocument/2006/relationships/hyperlink" Target="https://ntm.snnmt.gialai.gov.vn/uploads/laws/4636_qd-ubnd_11102024-signed_01.pdf" TargetMode="External"/><Relationship Id="rId65" Type="http://schemas.openxmlformats.org/officeDocument/2006/relationships/hyperlink" Target="https://ntm.snnmt.gialai.gov.vn/uploads/laws/7468_qd-ubnd_30052025-signed.pdf" TargetMode="External"/><Relationship Id="rId130" Type="http://schemas.openxmlformats.org/officeDocument/2006/relationships/hyperlink" Target="https://ntm.snnmt.gialai.gov.vn/uploads/laws/6322_qd-ubnd-hoai-an_19122023-signed_1.pdf" TargetMode="External"/><Relationship Id="rId368" Type="http://schemas.openxmlformats.org/officeDocument/2006/relationships/hyperlink" Target="https://ntm.snnmt.gialai.gov.vn/uploads/laws/8157-qd-ubnd-quy-nhon-06092023-signed_01.pdf" TargetMode="External"/><Relationship Id="rId575" Type="http://schemas.openxmlformats.org/officeDocument/2006/relationships/hyperlink" Target="https://ntm.snnmt.gialai.gov.vn/uploads/laws/chu-pah_1.pdf" TargetMode="External"/><Relationship Id="rId782" Type="http://schemas.openxmlformats.org/officeDocument/2006/relationships/hyperlink" Target="https://ntm.snnmt.gialai.gov.vn/uploads/laws/phu-thien_1.pdf" TargetMode="External"/><Relationship Id="rId228" Type="http://schemas.openxmlformats.org/officeDocument/2006/relationships/hyperlink" Target="https://ntm.snnmt.gialai.gov.vn/uploads/laws/1qd137-cong-nhan-sanphamocopnam2023.pdf" TargetMode="External"/><Relationship Id="rId435" Type="http://schemas.openxmlformats.org/officeDocument/2006/relationships/hyperlink" Target="https://ntm.snnmt.gialai.gov.vn/uploads/laws/4319-qd-cong-nhan-ocop-4-sao-2024.pdf" TargetMode="External"/><Relationship Id="rId642" Type="http://schemas.openxmlformats.org/officeDocument/2006/relationships/hyperlink" Target="https://ntm.snnmt.gialai.gov.vn/uploads/laws/chu-se.pdf" TargetMode="External"/><Relationship Id="rId281" Type="http://schemas.openxmlformats.org/officeDocument/2006/relationships/hyperlink" Target="https://ntm.snnmt.gialai.gov.vn/uploads/laws/4636_qd-ubnd_11102024-signed_01.pdf" TargetMode="External"/><Relationship Id="rId502" Type="http://schemas.openxmlformats.org/officeDocument/2006/relationships/hyperlink" Target="https://ntm.snnmt.gialai.gov.vn/uploads/laws/kbang.pdf" TargetMode="External"/><Relationship Id="rId76" Type="http://schemas.openxmlformats.org/officeDocument/2006/relationships/hyperlink" Target="https://ntm.snnmt.gialai.gov.vn/uploads/laws/8947_-qdphe-duyet-ket-qua-dg-ph-sp-ocop-2024-an-nhon.pdf" TargetMode="External"/><Relationship Id="rId141" Type="http://schemas.openxmlformats.org/officeDocument/2006/relationships/hyperlink" Target="https://ntm.snnmt.gialai.gov.vn/uploads/laws/1848_qd-ubnd_28052025-signed.pdf" TargetMode="External"/><Relationship Id="rId379" Type="http://schemas.openxmlformats.org/officeDocument/2006/relationships/hyperlink" Target="https://ntm.snnmt.gialai.gov.vn/uploads/laws/1qd137-cong-nhan-sanphamocopnam2023.pdf" TargetMode="External"/><Relationship Id="rId586" Type="http://schemas.openxmlformats.org/officeDocument/2006/relationships/hyperlink" Target="https://ntm.snnmt.gialai.gov.vn/uploads/laws/1quyet-dinh-2361-cong-nhan-san-pham-ocop-5-sao-nam-2025-dot-1_250625175553__26062025082725_signed.pdf" TargetMode="External"/><Relationship Id="rId793" Type="http://schemas.openxmlformats.org/officeDocument/2006/relationships/hyperlink" Target="https://ntm.snnmt.gialai.gov.vn/uploads/laws/1phu-thien.pdf" TargetMode="External"/><Relationship Id="rId807" Type="http://schemas.openxmlformats.org/officeDocument/2006/relationships/hyperlink" Target="https://ntm.snnmt.gialai.gov.vn/uploads/laws/7duc-co.pdf" TargetMode="External"/><Relationship Id="rId7" Type="http://schemas.openxmlformats.org/officeDocument/2006/relationships/hyperlink" Target="https://ntm.snnmt.gialai.gov.vn/uploads/laws/quyet-dinh-cong-nhan-ket-qua-danh-gia-phan-hang-san-pham-ocop-nam-2024-dot-1-1.pdf" TargetMode="External"/><Relationship Id="rId239" Type="http://schemas.openxmlformats.org/officeDocument/2006/relationships/hyperlink" Target="https://ntm.snnmt.gialai.gov.vn/uploads/laws/19597_qd-ubnd_14112023-signed_01_1.pdf" TargetMode="External"/><Relationship Id="rId446" Type="http://schemas.openxmlformats.org/officeDocument/2006/relationships/hyperlink" Target="https://ntm.snnmt.gialai.gov.vn/uploads/laws/11911-quyet-dinh-cong-nhan-ket-qua-danh-gia-phan-hang-san-pham-ocop-dot-2-tuy-phuoc-nam-2023.pdf" TargetMode="External"/><Relationship Id="rId653" Type="http://schemas.openxmlformats.org/officeDocument/2006/relationships/hyperlink" Target="https://ntm.snnmt.gialai.gov.vn/uploads/laws/240240584_2024_40584_qd-cong-nhan-ocop-dot-1.signed.signed2024.pdf" TargetMode="External"/><Relationship Id="rId292" Type="http://schemas.openxmlformats.org/officeDocument/2006/relationships/hyperlink" Target="https://ntm.snnmt.gialai.gov.vn/uploads/laws/4636_qd-ubnd_11102024-signed_01.pdf" TargetMode="External"/><Relationship Id="rId306" Type="http://schemas.openxmlformats.org/officeDocument/2006/relationships/hyperlink" Target="https://ntm.snnmt.gialai.gov.vn/uploads/laws/7phu-my.pdf" TargetMode="External"/><Relationship Id="rId860" Type="http://schemas.openxmlformats.org/officeDocument/2006/relationships/hyperlink" Target="https://ntm.snnmt.gialai.gov.vn/uploads/laws/36598_2025_36598_qd-cong-nhan-sp-dat-3-sao-20251.signed.signed.signed.pdf" TargetMode="External"/><Relationship Id="rId87" Type="http://schemas.openxmlformats.org/officeDocument/2006/relationships/hyperlink" Target="https://ntm.snnmt.gialai.gov.vn/uploads/laws/5219_qd-ubnd-hoai-an_27102023-signed_1.pdf" TargetMode="External"/><Relationship Id="rId513" Type="http://schemas.openxmlformats.org/officeDocument/2006/relationships/hyperlink" Target="https://ntm.snnmt.gialai.gov.vn/uploads/laws/quyet-dinh-cong-nhan-sp.signed.signed.pdf" TargetMode="External"/><Relationship Id="rId597" Type="http://schemas.openxmlformats.org/officeDocument/2006/relationships/hyperlink" Target="https://ntm.snnmt.gialai.gov.vn/uploads/laws/3276-qd-cong-nhan-ocop-sau-sap-nhap-dot-1.pdf" TargetMode="External"/><Relationship Id="rId720" Type="http://schemas.openxmlformats.org/officeDocument/2006/relationships/hyperlink" Target="https://ntm.snnmt.gialai.gov.vn/uploads/laws/1440-_-quyet-dinh-cong-nhan-san-pham-ocop-5-sao-nam-2025-dot-2_260422093253__22042026095029_signed.pdf" TargetMode="External"/><Relationship Id="rId818" Type="http://schemas.openxmlformats.org/officeDocument/2006/relationships/hyperlink" Target="https://ntm.snnmt.gialai.gov.vn/uploads/laws/duc-co_1.pdf" TargetMode="External"/><Relationship Id="rId152" Type="http://schemas.openxmlformats.org/officeDocument/2006/relationships/hyperlink" Target="https://ntm.snnptnt.binhdinh.gov.vn/uploads/laws/qd-cong-nhan-4-sao-2025.pdf" TargetMode="External"/><Relationship Id="rId194" Type="http://schemas.openxmlformats.org/officeDocument/2006/relationships/hyperlink" Target="https://ntm.snnmt.gialai.gov.vn/uploads/laws/3276-qd-cong-nhan-ocop-sau-sap-nhap-dot-1.pdf" TargetMode="External"/><Relationship Id="rId208" Type="http://schemas.openxmlformats.org/officeDocument/2006/relationships/hyperlink" Target="https://ntm.snnmt.gialai.gov.vn/uploads/laws/2hoai-nhon.pdf" TargetMode="External"/><Relationship Id="rId415" Type="http://schemas.openxmlformats.org/officeDocument/2006/relationships/hyperlink" Target="https://ntm.snnmt.gialai.gov.vn/uploads/laws/11911-quyet-dinh-cong-nhan-ket-qua-danh-gia-phan-hang-san-pham-ocop-dot-2-tuy-phuoc-nam-2023.pdf" TargetMode="External"/><Relationship Id="rId457" Type="http://schemas.openxmlformats.org/officeDocument/2006/relationships/hyperlink" Target="https://ntm.snnmt.gialai.gov.vn/uploads/laws/4522_qd-ubnd_08072024-signed_01.pdf" TargetMode="External"/><Relationship Id="rId622" Type="http://schemas.openxmlformats.org/officeDocument/2006/relationships/hyperlink" Target="https://ntm.snnmt.gialai.gov.vn/uploads/laws/qd-28-cong-nhan-sp-ocop-4-sao-dot-2-2024.pdf" TargetMode="External"/><Relationship Id="rId261" Type="http://schemas.openxmlformats.org/officeDocument/2006/relationships/hyperlink" Target="https://ntm.snnmt.gialai.gov.vn/uploads/laws/4636_qd-ubnd_11102024-signed_01.pdf" TargetMode="External"/><Relationship Id="rId499" Type="http://schemas.openxmlformats.org/officeDocument/2006/relationships/hyperlink" Target="https://ntm.snnmt.gialai.gov.vn/uploads/laws/kbang.pdf" TargetMode="External"/><Relationship Id="rId664" Type="http://schemas.openxmlformats.org/officeDocument/2006/relationships/hyperlink" Target="https://ntm.snnmt.gialai.gov.vn/uploads/laws/quyet-dinh-cong-nhan-san-pham-ocop-3-sao-nam-2023.signed.signed.pdf" TargetMode="External"/><Relationship Id="rId871" Type="http://schemas.openxmlformats.org/officeDocument/2006/relationships/hyperlink" Target="https://ntm.snnmt.gialai.gov.vn/uploads/laws/k-rong-pa_1.pdf" TargetMode="External"/><Relationship Id="rId14" Type="http://schemas.openxmlformats.org/officeDocument/2006/relationships/hyperlink" Target="https://ntm.snnmt.gialai.gov.vn/uploads/laws/3276-qd-cong-nhan-ocop-sau-sap-nhap-dot-1.pdf" TargetMode="External"/><Relationship Id="rId56" Type="http://schemas.openxmlformats.org/officeDocument/2006/relationships/hyperlink" Target="https://ntm.snnmt.gialai.gov.vn/uploads/laws/9496-phe-duyet-ket-qua-danh-gia-phan-hang-san-pham-ocop-2023-an-nhon.pdf" TargetMode="External"/><Relationship Id="rId317" Type="http://schemas.openxmlformats.org/officeDocument/2006/relationships/hyperlink" Target="https://ntm.snnmt.gialai.gov.vn/uploads/laws/7phu-my.pdf" TargetMode="External"/><Relationship Id="rId359" Type="http://schemas.openxmlformats.org/officeDocument/2006/relationships/hyperlink" Target="https://ntm.snnmt.gialai.gov.vn/uploads/laws/3402_qd-ubnd-sau-sap-nhap-dot-2.pdf" TargetMode="External"/><Relationship Id="rId524" Type="http://schemas.openxmlformats.org/officeDocument/2006/relationships/hyperlink" Target="https://ntm.snnmt.gialai.gov.vn/uploads/laws/6dak-po.pdf" TargetMode="External"/><Relationship Id="rId566" Type="http://schemas.openxmlformats.org/officeDocument/2006/relationships/hyperlink" Target="https://ntm.snnmt.gialai.gov.vn/uploads/laws/3402_qd-ubnd-sau-sap-nhap-dot-2.pdf" TargetMode="External"/><Relationship Id="rId731" Type="http://schemas.openxmlformats.org/officeDocument/2006/relationships/hyperlink" Target="https://ntm.snnmt.gialai.gov.vn/uploads/laws/qd-cong-nhan-ocop.signed.signed.signed.signed.2024.pdf" TargetMode="External"/><Relationship Id="rId773" Type="http://schemas.openxmlformats.org/officeDocument/2006/relationships/hyperlink" Target="https://ntm.snnmt.gialai.gov.vn/uploads/laws/1phu-thien.pdf" TargetMode="External"/><Relationship Id="rId98" Type="http://schemas.openxmlformats.org/officeDocument/2006/relationships/hyperlink" Target="https://ntm.snnmt.gialai.gov.vn/uploads/laws/1848_qd-ubnd_28052025-signed.pdf" TargetMode="External"/><Relationship Id="rId121" Type="http://schemas.openxmlformats.org/officeDocument/2006/relationships/hyperlink" Target="https://ntm.snnmt.gialai.gov.vn/uploads/laws/2384_qd-ubnd_14052024-signed_1.pdf" TargetMode="External"/><Relationship Id="rId163" Type="http://schemas.openxmlformats.org/officeDocument/2006/relationships/hyperlink" Target="https://ntm.snnmt.gialai.gov.vn/uploads/laws/qd-cong-nhan-4-sao-2025.pdf" TargetMode="External"/><Relationship Id="rId219" Type="http://schemas.openxmlformats.org/officeDocument/2006/relationships/hyperlink" Target="https://ntm.snnmt.gialai.gov.vn/uploads/laws/6664_qd-ubnd_27052025.pdf" TargetMode="External"/><Relationship Id="rId370" Type="http://schemas.openxmlformats.org/officeDocument/2006/relationships/hyperlink" Target="https://ntm.snnmt.gialai.gov.vn/uploads/laws/quyet-dinh-cong-nhan-ket-qua-ocop-2024.pdf" TargetMode="External"/><Relationship Id="rId426" Type="http://schemas.openxmlformats.org/officeDocument/2006/relationships/hyperlink" Target="https://ntm.snnmt.gialai.gov.vn/uploads/laws/11911-quyet-dinh-cong-nhan-ket-qua-danh-gia-phan-hang-san-pham-ocop-dot-2-tuy-phuoc-nam-2023.pdf" TargetMode="External"/><Relationship Id="rId633" Type="http://schemas.openxmlformats.org/officeDocument/2006/relationships/hyperlink" Target="https://ntm.snnmt.gialai.gov.vn/uploads/laws/1266-ubnd-qd-ubnd-chung-ngan-ocop-2-san-pham-1.pdf" TargetMode="External"/><Relationship Id="rId829" Type="http://schemas.openxmlformats.org/officeDocument/2006/relationships/hyperlink" Target="https://ntm.snnmt.gialai.gov.vn/uploads/laws/7duc-co.pdf" TargetMode="External"/><Relationship Id="rId230" Type="http://schemas.openxmlformats.org/officeDocument/2006/relationships/hyperlink" Target="https://ntm.snnmt.gialai.gov.vn/uploads/laws/1quyet-dinh-2361-cong-nhan-san-pham-ocop-5-sao-nam-2025-dot-1_250625175553__26062025082725_signed.pdf" TargetMode="External"/><Relationship Id="rId468" Type="http://schemas.openxmlformats.org/officeDocument/2006/relationships/hyperlink" Target="https://ntm.snnmt.gialai.gov.vn/uploads/laws/3791_qd-ubnd_30122024-signed.pdf" TargetMode="External"/><Relationship Id="rId675" Type="http://schemas.openxmlformats.org/officeDocument/2006/relationships/hyperlink" Target="https://ntm.snnmt.gialai.gov.vn/uploads/laws/qd-ocop-3-sao-dot-2-nam-2024-1.signed.signed.pdf" TargetMode="External"/><Relationship Id="rId840" Type="http://schemas.openxmlformats.org/officeDocument/2006/relationships/hyperlink" Target="https://ntm.snnmt.gialai.gov.vn/uploads/laws/k-rong-pa_1.pdf" TargetMode="External"/><Relationship Id="rId882" Type="http://schemas.openxmlformats.org/officeDocument/2006/relationships/hyperlink" Target="https://ntm.snnmt.gialai.gov.vn/uploads/laws/2ayunpa.pdf" TargetMode="External"/><Relationship Id="rId25" Type="http://schemas.openxmlformats.org/officeDocument/2006/relationships/hyperlink" Target="https://ntm.snnmt.gialai.gov.vn/uploads/laws/9496-phe-duyet-ket-qua-danh-gia-phan-hang-san-pham-ocop-2023-an-nhon.pdf" TargetMode="External"/><Relationship Id="rId67" Type="http://schemas.openxmlformats.org/officeDocument/2006/relationships/hyperlink" Target="https://ntm.snnmt.gialai.gov.vn/uploads/laws/7468_qd-ubnd_30052025-signed.pdf" TargetMode="External"/><Relationship Id="rId272" Type="http://schemas.openxmlformats.org/officeDocument/2006/relationships/hyperlink" Target="https://ntm.snnmt.gialai.gov.vn/uploads/laws/6015_qd-ubnd-phu-cat_24112023-signed_01.pdf" TargetMode="External"/><Relationship Id="rId328" Type="http://schemas.openxmlformats.org/officeDocument/2006/relationships/hyperlink" Target="https://ntm.snnmt.gialai.gov.vn/uploads/laws/11phu-my.pdf" TargetMode="External"/><Relationship Id="rId535" Type="http://schemas.openxmlformats.org/officeDocument/2006/relationships/hyperlink" Target="https://ntm.snnmt.gialai.gov.vn/uploads/laws/1884_qd-ubnd_28042026-signed_01.pdf" TargetMode="External"/><Relationship Id="rId577" Type="http://schemas.openxmlformats.org/officeDocument/2006/relationships/hyperlink" Target="https://ntm.snnmt.gialai.gov.vn/uploads/laws/chu-pah-2.pdf" TargetMode="External"/><Relationship Id="rId700" Type="http://schemas.openxmlformats.org/officeDocument/2006/relationships/hyperlink" Target="https://ntm.snnmt.gialai.gov.vn/uploads/laws/qd-ocop-3-sao-dot-2-nam-2024-1.signed.signed.pdf" TargetMode="External"/><Relationship Id="rId742" Type="http://schemas.openxmlformats.org/officeDocument/2006/relationships/hyperlink" Target="https://ntm.snnmt.gialai.gov.vn/uploads/laws/437_qd-cong-nhan-san-pham-ocop-4-sao-nam-2024.signed.signed.signed.signed.pdf" TargetMode="External"/><Relationship Id="rId132" Type="http://schemas.openxmlformats.org/officeDocument/2006/relationships/hyperlink" Target="https://ntm.snnmt.gialai.gov.vn/uploads/laws/5219_qd-ubnd-hoai-an_27102023-signed_1.pdf" TargetMode="External"/><Relationship Id="rId174" Type="http://schemas.openxmlformats.org/officeDocument/2006/relationships/hyperlink" Target="https://ntm.snnmt.gialai.gov.vn/uploads/laws/19597_qd-ubnd_14112023-signed_01_1.pdf" TargetMode="External"/><Relationship Id="rId381" Type="http://schemas.openxmlformats.org/officeDocument/2006/relationships/hyperlink" Target="https://ntm.snnmt.gialai.gov.vn/uploads/laws/8tay-son.pdf" TargetMode="External"/><Relationship Id="rId602" Type="http://schemas.openxmlformats.org/officeDocument/2006/relationships/hyperlink" Target="https://ntm.snnmt.gialai.gov.vn/uploads/laws/5dak-doa.pdf" TargetMode="External"/><Relationship Id="rId784" Type="http://schemas.openxmlformats.org/officeDocument/2006/relationships/hyperlink" Target="https://ntm.snnmt.gialai.gov.vn/uploads/laws/phu-thien_1.pdf" TargetMode="External"/><Relationship Id="rId241" Type="http://schemas.openxmlformats.org/officeDocument/2006/relationships/hyperlink" Target="https://ntm.snnmt.gialai.gov.vn/uploads/laws/6664_qd-ubnd_27052025.pdf" TargetMode="External"/><Relationship Id="rId437" Type="http://schemas.openxmlformats.org/officeDocument/2006/relationships/hyperlink" Target="https://ntm.snnmt.gialai.gov.vn/uploads/laws/4522_qd-ubnd_08072024-signed_01.pdf" TargetMode="External"/><Relationship Id="rId479" Type="http://schemas.openxmlformats.org/officeDocument/2006/relationships/hyperlink" Target="https://ntm.snnmt.gialai.gov.vn/uploads/laws/3402_qd-ubnd-sau-sap-nhap-dot-2.pdf" TargetMode="External"/><Relationship Id="rId644" Type="http://schemas.openxmlformats.org/officeDocument/2006/relationships/hyperlink" Target="https://ntm.snnmt.gialai.gov.vn/uploads/laws/3276-qd-cong-nhan-ocop-sau-sap-nhap-dot-1.pdf" TargetMode="External"/><Relationship Id="rId686" Type="http://schemas.openxmlformats.org/officeDocument/2006/relationships/hyperlink" Target="https://ntm.snnmt.gialai.gov.vn/uploads/laws/qd-ocop-3-sao-dot-2-nam-2024-1.signed.signed.pdf" TargetMode="External"/><Relationship Id="rId851" Type="http://schemas.openxmlformats.org/officeDocument/2006/relationships/hyperlink" Target="https://ntm.snnmt.gialai.gov.vn/uploads/laws/36598_2025_36598_qd-cong-nhan-sp-dat-3-sao-20251.signed.signed.signed.pdf" TargetMode="External"/><Relationship Id="rId36" Type="http://schemas.openxmlformats.org/officeDocument/2006/relationships/hyperlink" Target="https://ntm.snnmt.gialai.gov.vn/uploads/laws/4319-qd-cong-nhan-ocop-4-sao-2024.pdf" TargetMode="External"/><Relationship Id="rId283" Type="http://schemas.openxmlformats.org/officeDocument/2006/relationships/hyperlink" Target="https://ntm.snnmt.gialai.gov.vn/uploads/laws/4636_qd-ubnd_11102024-signed_01.pdf" TargetMode="External"/><Relationship Id="rId339" Type="http://schemas.openxmlformats.org/officeDocument/2006/relationships/hyperlink" Target="https://ntm.snnmt.gialai.gov.vn/uploads/laws/quyet-dinh-cong-nhan-ket-qua-ocop-2024.pdf" TargetMode="External"/><Relationship Id="rId490" Type="http://schemas.openxmlformats.org/officeDocument/2006/relationships/hyperlink" Target="https://ntm.snnmt.gialai.gov.vn/uploads/laws/10kbang.pdf" TargetMode="External"/><Relationship Id="rId504" Type="http://schemas.openxmlformats.org/officeDocument/2006/relationships/hyperlink" Target="https://ntm.snnmt.gialai.gov.vn/uploads/laws/kbang.pdf" TargetMode="External"/><Relationship Id="rId546" Type="http://schemas.openxmlformats.org/officeDocument/2006/relationships/hyperlink" Target="https://ntm.snnmt.gialai.gov.vn/uploads/laws/pleiku_1.pdf" TargetMode="External"/><Relationship Id="rId711" Type="http://schemas.openxmlformats.org/officeDocument/2006/relationships/hyperlink" Target="https://ntm.snnmt.gialai.gov.vn/uploads/laws/qd-cong-nhan-ocop.signed.signed.signed.signed.2024.pdf" TargetMode="External"/><Relationship Id="rId753" Type="http://schemas.openxmlformats.org/officeDocument/2006/relationships/hyperlink" Target="https://ntm.snnmt.gialai.gov.vn/uploads/laws/an-khe_1.pdf" TargetMode="External"/><Relationship Id="rId78" Type="http://schemas.openxmlformats.org/officeDocument/2006/relationships/hyperlink" Target="https://ntm.snnmt.gialai.gov.vn/uploads/laws/8947_-qdphe-duyet-ket-qua-dg-ph-sp-ocop-2024-an-nhon.pdf" TargetMode="External"/><Relationship Id="rId101" Type="http://schemas.openxmlformats.org/officeDocument/2006/relationships/hyperlink" Target="https://ntm.snnmt.gialai.gov.vn/uploads/laws/2384_qd-ubnd_14052024-signed_1.pdf" TargetMode="External"/><Relationship Id="rId143" Type="http://schemas.openxmlformats.org/officeDocument/2006/relationships/hyperlink" Target="https://ntm.snnmt.gialai.gov.vn/uploads/laws/2384_qd-ubnd_14052024-signed_1.pdf" TargetMode="External"/><Relationship Id="rId185" Type="http://schemas.openxmlformats.org/officeDocument/2006/relationships/hyperlink" Target="https://ntm.snnmt.gialai.gov.vn/uploads/laws/2hoai-nhon-dot-2.pdf" TargetMode="External"/><Relationship Id="rId350" Type="http://schemas.openxmlformats.org/officeDocument/2006/relationships/hyperlink" Target="https://ntm.snnmt.gialai.gov.vn/uploads/laws/3402_qd-ubnd-sau-sap-nhap-dot-2.pdf" TargetMode="External"/><Relationship Id="rId406" Type="http://schemas.openxmlformats.org/officeDocument/2006/relationships/hyperlink" Target="https://ntm.snnmt.gialai.gov.vn/uploads/laws/2136_qd-ubnd_26052025-signed.pdf" TargetMode="External"/><Relationship Id="rId588" Type="http://schemas.openxmlformats.org/officeDocument/2006/relationships/hyperlink" Target="https://ntm.snnmt.gialai.gov.vn/uploads/laws/1quyet-dinh-2361-cong-nhan-san-pham-ocop-5-sao-nam-2025-dot-1_250625175553__26062025082725_signed.pdf" TargetMode="External"/><Relationship Id="rId795" Type="http://schemas.openxmlformats.org/officeDocument/2006/relationships/hyperlink" Target="https://ntm.snnmt.gialai.gov.vn/uploads/laws/phu-thien_1.pdf" TargetMode="External"/><Relationship Id="rId809" Type="http://schemas.openxmlformats.org/officeDocument/2006/relationships/hyperlink" Target="https://ntm.snnmt.gialai.gov.vn/uploads/laws/7duc-co.pdf" TargetMode="External"/><Relationship Id="rId9" Type="http://schemas.openxmlformats.org/officeDocument/2006/relationships/hyperlink" Target="https://ntm.snnmt.gialai.gov.vn/uploads/laws/2019-qd-an-lao-ocop-2023.pdf" TargetMode="External"/><Relationship Id="rId210" Type="http://schemas.openxmlformats.org/officeDocument/2006/relationships/hyperlink" Target="https://ntm.snnmt.gialai.gov.vn/uploads/laws/19597_qd-ubnd_14112023-signed_01_1.pdf" TargetMode="External"/><Relationship Id="rId392" Type="http://schemas.openxmlformats.org/officeDocument/2006/relationships/hyperlink" Target="https://ntm.snnmt.gialai.gov.vn/uploads/laws/2136_qd-ubnd_26052025-signed.pdf" TargetMode="External"/><Relationship Id="rId448" Type="http://schemas.openxmlformats.org/officeDocument/2006/relationships/hyperlink" Target="https://ntm.snnmt.gialai.gov.vn/uploads/laws/11911-quyet-dinh-cong-nhan-ket-qua-danh-gia-phan-hang-san-pham-ocop-dot-2-tuy-phuoc-nam-2023.pdf" TargetMode="External"/><Relationship Id="rId613" Type="http://schemas.openxmlformats.org/officeDocument/2006/relationships/hyperlink" Target="https://ntm.snnmt.gialai.gov.vn/uploads/laws/chu-pah_1.pdf" TargetMode="External"/><Relationship Id="rId655" Type="http://schemas.openxmlformats.org/officeDocument/2006/relationships/hyperlink" Target="https://ntm.snnmt.gialai.gov.vn/uploads/laws/240240584_2024_40584_qd-cong-nhan-ocop-dot-1.signed.signed2024.pdf" TargetMode="External"/><Relationship Id="rId697" Type="http://schemas.openxmlformats.org/officeDocument/2006/relationships/hyperlink" Target="https://ntm.snnmt.gialai.gov.vn/uploads/laws/quyet-dinh-cong-nhan-san-pham-ocop-3-sao-nam-2023.signed.signed.pdf" TargetMode="External"/><Relationship Id="rId820" Type="http://schemas.openxmlformats.org/officeDocument/2006/relationships/hyperlink" Target="https://ntm.snnmt.gialai.gov.vn/uploads/laws/duc-co_1.pdf" TargetMode="External"/><Relationship Id="rId862" Type="http://schemas.openxmlformats.org/officeDocument/2006/relationships/hyperlink" Target="https://ntm.snnmt.gialai.gov.vn/uploads/laws/k-rong-pa_1.pdf" TargetMode="External"/><Relationship Id="rId252" Type="http://schemas.openxmlformats.org/officeDocument/2006/relationships/hyperlink" Target="https://ntm.snnmt.gialai.gov.vn/uploads/laws/6664_qd-ubnd_27052025.pdf" TargetMode="External"/><Relationship Id="rId294" Type="http://schemas.openxmlformats.org/officeDocument/2006/relationships/hyperlink" Target="https://ntm.snnmt.gialai.gov.vn/uploads/laws/7phu-my.pdf" TargetMode="External"/><Relationship Id="rId308" Type="http://schemas.openxmlformats.org/officeDocument/2006/relationships/hyperlink" Target="https://ntm.snnmt.gialai.gov.vn/uploads/laws/11phu-my.pdf" TargetMode="External"/><Relationship Id="rId515" Type="http://schemas.openxmlformats.org/officeDocument/2006/relationships/hyperlink" Target="https://ntm.snnmt.gialai.gov.vn/uploads/laws/6dak-po.pdf" TargetMode="External"/><Relationship Id="rId722" Type="http://schemas.openxmlformats.org/officeDocument/2006/relationships/hyperlink" Target="https://ntm.snnmt.gialai.gov.vn/uploads/laws/qd-cong-nhan-ocop4sao.signed.signed.signed.signed.2024.pdf" TargetMode="External"/><Relationship Id="rId47" Type="http://schemas.openxmlformats.org/officeDocument/2006/relationships/hyperlink" Target="https://ntm.snnptnt.binhdinh.gov.vn/laws/detail/QUYET-DINH-Phe-duyet-ket-qua-danh-gia-phan-hang-san-pham-OCOP-dot-I-nam-2023-thuoc-Chuong-trinh-moi-xa-mot-xa-mot-san-pham-thi-xa-An-Nhon-74/" TargetMode="External"/><Relationship Id="rId89" Type="http://schemas.openxmlformats.org/officeDocument/2006/relationships/hyperlink" Target="https://ntm.snnmt.gialai.gov.vn/uploads/laws/5219_qd-ubnd-hoai-an_27102023-signed_1.pdf" TargetMode="External"/><Relationship Id="rId112" Type="http://schemas.openxmlformats.org/officeDocument/2006/relationships/hyperlink" Target="https://ntm.snnmt.gialai.gov.vn/uploads/laws/5219_qd-ubnd-hoai-an_27102023-signed_1.pdf" TargetMode="External"/><Relationship Id="rId154" Type="http://schemas.openxmlformats.org/officeDocument/2006/relationships/hyperlink" Target="https://ntm.snnptnt.binhdinh.gov.vn/uploads/laws/qd-cong-nhan-4-sao-2025.pdf" TargetMode="External"/><Relationship Id="rId361" Type="http://schemas.openxmlformats.org/officeDocument/2006/relationships/hyperlink" Target="https://ntm.snnmt.gialai.gov.vn/uploads/laws/quyet-dinh-cong-nhan-ket-qua-ocop-2024.pdf" TargetMode="External"/><Relationship Id="rId557" Type="http://schemas.openxmlformats.org/officeDocument/2006/relationships/hyperlink" Target="https://ntm.snnmt.gialai.gov.vn/uploads/laws/pleiku_1.pdf" TargetMode="External"/><Relationship Id="rId599" Type="http://schemas.openxmlformats.org/officeDocument/2006/relationships/hyperlink" Target="https://ntm.snnmt.gialai.gov.vn/uploads/laws/quyet-dinh-ubnd-huyen-cong-nhan-sp-ocop-dat-3-sao-sua.signed.signed.signed.signed.pdf" TargetMode="External"/><Relationship Id="rId764" Type="http://schemas.openxmlformats.org/officeDocument/2006/relationships/hyperlink" Target="https://ntm.snnmt.gialai.gov.vn/uploads/laws/phu-thien.pdf" TargetMode="External"/><Relationship Id="rId196" Type="http://schemas.openxmlformats.org/officeDocument/2006/relationships/hyperlink" Target="https://ntm.snnmt.gialai.gov.vn/uploads/laws/6664_qd-ubnd_27052025.pdf" TargetMode="External"/><Relationship Id="rId417" Type="http://schemas.openxmlformats.org/officeDocument/2006/relationships/hyperlink" Target="https://ntm.snnmt.gialai.gov.vn/uploads/laws/11911-quyet-dinh-cong-nhan-ket-qua-danh-gia-phan-hang-san-pham-ocop-dot-2-tuy-phuoc-nam-2023.pdf" TargetMode="External"/><Relationship Id="rId459" Type="http://schemas.openxmlformats.org/officeDocument/2006/relationships/hyperlink" Target="https://ntm.snnmt.gialai.gov.vn/uploads/laws/932_qd-ubnd_28052025-signed.pdf" TargetMode="External"/><Relationship Id="rId624" Type="http://schemas.openxmlformats.org/officeDocument/2006/relationships/hyperlink" Target="https://ntm.snnmt.gialai.gov.vn/uploads/laws/qd-28-cong-nhan-sp-ocop-4-sao-dot-2-2024.pdf" TargetMode="External"/><Relationship Id="rId666" Type="http://schemas.openxmlformats.org/officeDocument/2006/relationships/hyperlink" Target="https://ntm.snnmt.gialai.gov.vn/uploads/laws/qd-ocop-3-sao-dot-2-nam-2024-1.signed.signed.pdf" TargetMode="External"/><Relationship Id="rId831" Type="http://schemas.openxmlformats.org/officeDocument/2006/relationships/hyperlink" Target="https://ntm.snnmt.gialai.gov.vn/uploads/laws/k-rong-pa_1.pdf" TargetMode="External"/><Relationship Id="rId873" Type="http://schemas.openxmlformats.org/officeDocument/2006/relationships/hyperlink" Target="https://ntm.snnmt.gialai.gov.vn/uploads/laws/803-qd-cong-nhan-4-sao-cua-tinh.pdf" TargetMode="External"/><Relationship Id="rId16" Type="http://schemas.openxmlformats.org/officeDocument/2006/relationships/hyperlink" Target="https://ntm.snnmt.gialai.gov.vn/uploads/laws/3276-qd-cong-nhan-ocop-sau-sap-nhap-dot-1.pdf" TargetMode="External"/><Relationship Id="rId221" Type="http://schemas.openxmlformats.org/officeDocument/2006/relationships/hyperlink" Target="https://ntm.snnmt.gialai.gov.vn/uploads/laws/3276-qd-cong-nhan-ocop-sau-sap-nhap-dot-1.pdf" TargetMode="External"/><Relationship Id="rId263" Type="http://schemas.openxmlformats.org/officeDocument/2006/relationships/hyperlink" Target="https://ntm.snnmt.gialai.gov.vn/uploads/laws/4636_qd-ubnd_11102024-signed_01.pdf" TargetMode="External"/><Relationship Id="rId319" Type="http://schemas.openxmlformats.org/officeDocument/2006/relationships/hyperlink" Target="https://ntm.snnmt.gialai.gov.vn/uploads/laws/11phu-my.pdf" TargetMode="External"/><Relationship Id="rId470" Type="http://schemas.openxmlformats.org/officeDocument/2006/relationships/hyperlink" Target="https://ntm.snnmt.gialai.gov.vn/uploads/laws/3276_qd-ubnd-vinh-thanh_12122023-signed.pdf" TargetMode="External"/><Relationship Id="rId526" Type="http://schemas.openxmlformats.org/officeDocument/2006/relationships/hyperlink" Target="https://ntm.snnmt.gialai.gov.vn/uploads/laws/quyet-dinh-cong-nhan-sp.signed.signed.pdf" TargetMode="External"/><Relationship Id="rId58" Type="http://schemas.openxmlformats.org/officeDocument/2006/relationships/hyperlink" Target="https://ntm.snnmt.gialai.gov.vn/uploads/laws/7468_qd-ubnd_30052025-signed.pdf" TargetMode="External"/><Relationship Id="rId123" Type="http://schemas.openxmlformats.org/officeDocument/2006/relationships/hyperlink" Target="https://ntm.snnmt.gialai.gov.vn/uploads/laws/qd-cong-nhan-4-sao-2025.pdf" TargetMode="External"/><Relationship Id="rId330" Type="http://schemas.openxmlformats.org/officeDocument/2006/relationships/hyperlink" Target="https://ntm.snnmt.gialai.gov.vn/uploads/laws/11phu-my.pdf" TargetMode="External"/><Relationship Id="rId568" Type="http://schemas.openxmlformats.org/officeDocument/2006/relationships/hyperlink" Target="https://ntm.snnmt.gialai.gov.vn/uploads/laws/pleiku_1.pdf" TargetMode="External"/><Relationship Id="rId733" Type="http://schemas.openxmlformats.org/officeDocument/2006/relationships/hyperlink" Target="https://ntm.snnmt.gialai.gov.vn/uploads/laws/1548_qd-ubnd_03042026-signed_01.pdf" TargetMode="External"/><Relationship Id="rId775" Type="http://schemas.openxmlformats.org/officeDocument/2006/relationships/hyperlink" Target="https://ntm.snnmt.gialai.gov.vn/uploads/laws/phu-thien.pdf" TargetMode="External"/><Relationship Id="rId165" Type="http://schemas.openxmlformats.org/officeDocument/2006/relationships/hyperlink" Target="https://ntm.snnmt.gialai.gov.vn/uploads/laws/qd-cong-nhan-4-sao-2025.pdf" TargetMode="External"/><Relationship Id="rId372" Type="http://schemas.openxmlformats.org/officeDocument/2006/relationships/hyperlink" Target="https://ntm.snnmt.gialai.gov.vn/uploads/laws/8157-qd-ubnd-quy-nhon-06092023-signed_01.pdf" TargetMode="External"/><Relationship Id="rId428" Type="http://schemas.openxmlformats.org/officeDocument/2006/relationships/hyperlink" Target="https://ntm.snnmt.gialai.gov.vn/uploads/laws/4522_qd-ubnd_08072024-signed_01.pdf" TargetMode="External"/><Relationship Id="rId635" Type="http://schemas.openxmlformats.org/officeDocument/2006/relationships/hyperlink" Target="https://ntm.snnmt.gialai.gov.vn/uploads/laws/chu-puh.pdf" TargetMode="External"/><Relationship Id="rId677" Type="http://schemas.openxmlformats.org/officeDocument/2006/relationships/hyperlink" Target="https://ntm.snnmt.gialai.gov.vn/uploads/laws/quyet-dinh-cong-nhan-san-pham-ocop-3-sao-nam-2023.signed.signed.pdf" TargetMode="External"/><Relationship Id="rId800" Type="http://schemas.openxmlformats.org/officeDocument/2006/relationships/hyperlink" Target="https://ntm.snnmt.gialai.gov.vn/uploads/laws/phu-thien_1.pdf" TargetMode="External"/><Relationship Id="rId842" Type="http://schemas.openxmlformats.org/officeDocument/2006/relationships/hyperlink" Target="https://ntm.snnmt.gialai.gov.vn/uploads/laws/k-rong-pa_1.pdf" TargetMode="External"/><Relationship Id="rId232" Type="http://schemas.openxmlformats.org/officeDocument/2006/relationships/hyperlink" Target="https://ntm.snnptnt.binhdinh.gov.vn/laws/detail/Quyet-dinh-Phe-duyet-ket-qua-danh-gia-phan-hang-san-pham-OCOP-dot-I-nam-2023-thuoc-Chuong-trinh-Moi-xa-mot-san-pham-thi-xa-Hoai-Nhon-76/" TargetMode="External"/><Relationship Id="rId274" Type="http://schemas.openxmlformats.org/officeDocument/2006/relationships/hyperlink" Target="https://ntm.snnmt.gialai.gov.vn/uploads/laws/6015_qd-ubnd-phu-cat_24112023-signed_01.pdf" TargetMode="External"/><Relationship Id="rId481" Type="http://schemas.openxmlformats.org/officeDocument/2006/relationships/hyperlink" Target="https://ntm.snnmt.gialai.gov.vn/uploads/laws/kbang.pdf" TargetMode="External"/><Relationship Id="rId702" Type="http://schemas.openxmlformats.org/officeDocument/2006/relationships/hyperlink" Target="https://ntm.snnmt.gialai.gov.vn/uploads/laws/803-qd-cong-nhan-4-sao-cua-tinh.pdf" TargetMode="External"/><Relationship Id="rId884" Type="http://schemas.openxmlformats.org/officeDocument/2006/relationships/hyperlink" Target="https://ntm.snnmt.gialai.gov.vn/uploads/laws/9ia-pa.pdf" TargetMode="External"/><Relationship Id="rId27" Type="http://schemas.openxmlformats.org/officeDocument/2006/relationships/hyperlink" Target="https://ntm.snnmt.gialai.gov.vn/uploads/laws/4319-qd-cong-nhan-ocop-4-sao-2024.pdf" TargetMode="External"/><Relationship Id="rId69" Type="http://schemas.openxmlformats.org/officeDocument/2006/relationships/hyperlink" Target="https://ntm.snnmt.gialai.gov.vn/uploads/laws/7468_qd-ubnd_30052025-signed.pdf" TargetMode="External"/><Relationship Id="rId134" Type="http://schemas.openxmlformats.org/officeDocument/2006/relationships/hyperlink" Target="https://ntm.snnmt.gialai.gov.vn/uploads/laws/1848_qd-ubnd_28052025-signed.pdf" TargetMode="External"/><Relationship Id="rId537" Type="http://schemas.openxmlformats.org/officeDocument/2006/relationships/hyperlink" Target="https://ntm.snnmt.gialai.gov.vn/uploads/laws/pleiku.pdf" TargetMode="External"/><Relationship Id="rId579" Type="http://schemas.openxmlformats.org/officeDocument/2006/relationships/hyperlink" Target="https://ntm.snnmt.gialai.gov.vn/uploads/laws/803-qd-cong-nhan-4-sao-cua-tinh.pdf" TargetMode="External"/><Relationship Id="rId744" Type="http://schemas.openxmlformats.org/officeDocument/2006/relationships/hyperlink" Target="https://ntm.snnmt.gialai.gov.vn/uploads/laws/an-khe.pdf" TargetMode="External"/><Relationship Id="rId786" Type="http://schemas.openxmlformats.org/officeDocument/2006/relationships/hyperlink" Target="https://ntm.snnmt.gialai.gov.vn/uploads/laws/1phu-thien.pdf" TargetMode="External"/><Relationship Id="rId80" Type="http://schemas.openxmlformats.org/officeDocument/2006/relationships/hyperlink" Target="https://ntm.snnmt.gialai.gov.vn/uploads/laws/8947_-qdphe-duyet-ket-qua-dg-ph-sp-ocop-2024-an-nhon.pdf" TargetMode="External"/><Relationship Id="rId176" Type="http://schemas.openxmlformats.org/officeDocument/2006/relationships/hyperlink" Target="https://ntm.snnmt.gialai.gov.vn/uploads/laws/19597_qd-ubnd_14112023-signed_01_1.pdf" TargetMode="External"/><Relationship Id="rId341" Type="http://schemas.openxmlformats.org/officeDocument/2006/relationships/hyperlink" Target="https://ntm.snnmt.gialai.gov.vn/uploads/laws/8157-qd-ubnd-quy-nhon-06092023-signed_01.pdf" TargetMode="External"/><Relationship Id="rId383" Type="http://schemas.openxmlformats.org/officeDocument/2006/relationships/hyperlink" Target="https://ntm.snnmt.gialai.gov.vn/uploads/laws/4014-qd-cong-nhan-san-pham-ocop-dot-i-nam-2024-9-sp_1.pdf" TargetMode="External"/><Relationship Id="rId439" Type="http://schemas.openxmlformats.org/officeDocument/2006/relationships/hyperlink" Target="https://ntm.snnmt.gialai.gov.vn/uploads/laws/4522_qd-ubnd_08072024-signed_01.pdf" TargetMode="External"/><Relationship Id="rId590" Type="http://schemas.openxmlformats.org/officeDocument/2006/relationships/hyperlink" Target="https://ntm.snnmt.gialai.gov.vn/uploads/laws/3276-qd-cong-nhan-ocop-sau-sap-nhap-dot-1.pdf" TargetMode="External"/><Relationship Id="rId604" Type="http://schemas.openxmlformats.org/officeDocument/2006/relationships/hyperlink" Target="https://ntm.snnmt.gialai.gov.vn/uploads/laws/3276-qd-cong-nhan-ocop-sau-sap-nhap-dot-1.pdf" TargetMode="External"/><Relationship Id="rId646" Type="http://schemas.openxmlformats.org/officeDocument/2006/relationships/hyperlink" Target="https://ntm.snnmt.gialai.gov.vn/uploads/laws/chu-prong-dot-2.pdf" TargetMode="External"/><Relationship Id="rId811" Type="http://schemas.openxmlformats.org/officeDocument/2006/relationships/hyperlink" Target="https://ntm.snnmt.gialai.gov.vn/uploads/laws/duc-co.pdf" TargetMode="External"/><Relationship Id="rId201" Type="http://schemas.openxmlformats.org/officeDocument/2006/relationships/hyperlink" Target="https://ntm.snnmt.gialai.gov.vn/uploads/laws/2hoai-nhon.pdf" TargetMode="External"/><Relationship Id="rId243" Type="http://schemas.openxmlformats.org/officeDocument/2006/relationships/hyperlink" Target="https://ntm.snnmt.gialai.gov.vn/uploads/laws/6664_qd-ubnd_27052025.pdf" TargetMode="External"/><Relationship Id="rId285" Type="http://schemas.openxmlformats.org/officeDocument/2006/relationships/hyperlink" Target="https://ntm.snnptnt.binhdinh.gov.vn/laws/detail/Quyet-dinh-V-v-Phe-duyet-ket-qua-danh-gia-phan-hang-san-pham-OCOP-dot-I-nam-2023-thuoc-Chuong-trinh-Moi-xa-mot-san-pham-huyen-Phu-Cat-70/" TargetMode="External"/><Relationship Id="rId450" Type="http://schemas.openxmlformats.org/officeDocument/2006/relationships/hyperlink" Target="https://ntm.snnmt.gialai.gov.vn/uploads/laws/10255-_quyet-dinh-phe-duyet-ket-qua.pdf" TargetMode="External"/><Relationship Id="rId506" Type="http://schemas.openxmlformats.org/officeDocument/2006/relationships/hyperlink" Target="https://ntm.snnmt.gialai.gov.vn/uploads/laws/kbang.pdf" TargetMode="External"/><Relationship Id="rId688" Type="http://schemas.openxmlformats.org/officeDocument/2006/relationships/hyperlink" Target="https://ntm.snnmt.gialai.gov.vn/uploads/laws/qd-ocop-3-sao-nam-2024-dot-1.signed.signed.pdf" TargetMode="External"/><Relationship Id="rId853" Type="http://schemas.openxmlformats.org/officeDocument/2006/relationships/hyperlink" Target="https://ntm.snnmt.gialai.gov.vn/uploads/laws/krong-pa.pdf" TargetMode="External"/><Relationship Id="rId38" Type="http://schemas.openxmlformats.org/officeDocument/2006/relationships/hyperlink" Target="https://ntm.snnmt.gialai.gov.vn/uploads/laws/8947_-qdphe-duyet-ket-qua-dg-ph-sp-ocop-2024-an-nhon.pdf" TargetMode="External"/><Relationship Id="rId103" Type="http://schemas.openxmlformats.org/officeDocument/2006/relationships/hyperlink" Target="https://ntm.snnmt.gialai.gov.vn/uploads/laws/1848_qd-ubnd_28052025-signed.pdf" TargetMode="External"/><Relationship Id="rId310" Type="http://schemas.openxmlformats.org/officeDocument/2006/relationships/hyperlink" Target="https://ntm.snnmt.gialai.gov.vn/uploads/laws/11phu-my.pdf" TargetMode="External"/><Relationship Id="rId492" Type="http://schemas.openxmlformats.org/officeDocument/2006/relationships/hyperlink" Target="https://ntm.snnmt.gialai.gov.vn/uploads/laws/kbang.pdf" TargetMode="External"/><Relationship Id="rId548" Type="http://schemas.openxmlformats.org/officeDocument/2006/relationships/hyperlink" Target="https://ntm.snnmt.gialai.gov.vn/uploads/laws/pleiku_1.pdf" TargetMode="External"/><Relationship Id="rId713" Type="http://schemas.openxmlformats.org/officeDocument/2006/relationships/hyperlink" Target="https://ntm.snnmt.gialai.gov.vn/uploads/laws/qd-cong-nhan-ocop.signed.signed.signed.signed.signed.2024.pdf" TargetMode="External"/><Relationship Id="rId755" Type="http://schemas.openxmlformats.org/officeDocument/2006/relationships/hyperlink" Target="https://ntm.snnmt.gialai.gov.vn/uploads/laws/an-khe_2.pdf" TargetMode="External"/><Relationship Id="rId797" Type="http://schemas.openxmlformats.org/officeDocument/2006/relationships/hyperlink" Target="https://ntm.snnmt.gialai.gov.vn/uploads/laws/phu-thien.pdf" TargetMode="External"/><Relationship Id="rId91" Type="http://schemas.openxmlformats.org/officeDocument/2006/relationships/hyperlink" Target="https://ntm.snnmt.gialai.gov.vn/uploads/laws/6322_qd-ubnd-hoai-an_19122023-signed_1.pdf" TargetMode="External"/><Relationship Id="rId145" Type="http://schemas.openxmlformats.org/officeDocument/2006/relationships/hyperlink" Target="https://ntm.snnmt.gialai.gov.vn/uploads/laws/19597_qd-ubnd_14112023-signed_01_1.pdf" TargetMode="External"/><Relationship Id="rId187" Type="http://schemas.openxmlformats.org/officeDocument/2006/relationships/hyperlink" Target="https://ntm.snnmt.gialai.gov.vn/uploads/laws/2hoai-nhon-dot-2.pdf" TargetMode="External"/><Relationship Id="rId352" Type="http://schemas.openxmlformats.org/officeDocument/2006/relationships/hyperlink" Target="https://ntm.snnmt.gialai.gov.vn/uploads/laws/3402_qd-ubnd-sau-sap-nhap-dot-2.pdf" TargetMode="External"/><Relationship Id="rId394" Type="http://schemas.openxmlformats.org/officeDocument/2006/relationships/hyperlink" Target="https://ntm.snnmt.gialai.gov.vn/uploads/laws/4014-qd-cong-nhan-san-pham-ocop-dot-i-nam-2024-9-sp_1.pdf" TargetMode="External"/><Relationship Id="rId408" Type="http://schemas.openxmlformats.org/officeDocument/2006/relationships/hyperlink" Target="https://ntm.snnmt.gialai.gov.vn/uploads/laws/3tay-son.pdf" TargetMode="External"/><Relationship Id="rId615" Type="http://schemas.openxmlformats.org/officeDocument/2006/relationships/hyperlink" Target="https://ntm.snnmt.gialai.gov.vn/uploads/laws/chu-pah_2.pdf" TargetMode="External"/><Relationship Id="rId822" Type="http://schemas.openxmlformats.org/officeDocument/2006/relationships/hyperlink" Target="https://ntm.snnmt.gialai.gov.vn/uploads/laws/duc-co.pdf" TargetMode="External"/><Relationship Id="rId212" Type="http://schemas.openxmlformats.org/officeDocument/2006/relationships/hyperlink" Target="https://ntm.snnmt.gialai.gov.vn/uploads/laws/2hoai-nhon-dot-2.pdf" TargetMode="External"/><Relationship Id="rId254" Type="http://schemas.openxmlformats.org/officeDocument/2006/relationships/hyperlink" Target="https://ntm.snnmt.gialai.gov.vn/uploads/laws/6015_qd-ubnd-phu-cat_24112023-signed_01.pdf" TargetMode="External"/><Relationship Id="rId657" Type="http://schemas.openxmlformats.org/officeDocument/2006/relationships/hyperlink" Target="https://ntm.snnmt.gialai.gov.vn/uploads/laws/274542053_2024_42053_qd-cong-nhan-ocop-dot-2.signed.signed.signed2024.pdf" TargetMode="External"/><Relationship Id="rId699" Type="http://schemas.openxmlformats.org/officeDocument/2006/relationships/hyperlink" Target="https://ntm.snnmt.gialai.gov.vn/uploads/laws/qd-ocop-3-sao-nam-2024-dot-1.signed.signed.pdf" TargetMode="External"/><Relationship Id="rId864" Type="http://schemas.openxmlformats.org/officeDocument/2006/relationships/hyperlink" Target="https://ntm.snnmt.gialai.gov.vn/uploads/laws/k-rong-pa_1.pdf" TargetMode="External"/><Relationship Id="rId49" Type="http://schemas.openxmlformats.org/officeDocument/2006/relationships/hyperlink" Target="https://ntm.snnmt.gialai.gov.vn/uploads/laws/8947_-qdphe-duyet-ket-qua-dg-ph-sp-ocop-2024-an-nhon.pdf" TargetMode="External"/><Relationship Id="rId114" Type="http://schemas.openxmlformats.org/officeDocument/2006/relationships/hyperlink" Target="https://ntm.snnmt.gialai.gov.vn/uploads/laws/1848_qd-ubnd_28052025-signed.pdf" TargetMode="External"/><Relationship Id="rId296" Type="http://schemas.openxmlformats.org/officeDocument/2006/relationships/hyperlink" Target="https://ntm.snnmt.gialai.gov.vn/uploads/laws/7phu-my.pdf" TargetMode="External"/><Relationship Id="rId461" Type="http://schemas.openxmlformats.org/officeDocument/2006/relationships/hyperlink" Target="https://ntm.snnptnt.binhdinh.gov.vn/laws/detail/QD-Ve-viec-phe-duyet-ket-qua-danh-gia-phan-hang-san-pham-OCOP-nam-2023-Chuong-trinh-moi-xa-mot-san-pham-huyen-Vinh-Thanh-79/" TargetMode="External"/><Relationship Id="rId517" Type="http://schemas.openxmlformats.org/officeDocument/2006/relationships/hyperlink" Target="https://ntm.snnmt.gialai.gov.vn/uploads/laws/6dak-po.pdf" TargetMode="External"/><Relationship Id="rId559" Type="http://schemas.openxmlformats.org/officeDocument/2006/relationships/hyperlink" Target="https://ntm.snnmt.gialai.gov.vn/uploads/laws/pleiku_1.pdf" TargetMode="External"/><Relationship Id="rId724" Type="http://schemas.openxmlformats.org/officeDocument/2006/relationships/hyperlink" Target="https://ntm.snnmt.gialai.gov.vn/uploads/laws/qd-28-cong-nhan-sp-ocop-4-sao-dot-2-2024.pdf" TargetMode="External"/><Relationship Id="rId766" Type="http://schemas.openxmlformats.org/officeDocument/2006/relationships/hyperlink" Target="https://ntm.snnmt.gialai.gov.vn/uploads/laws/phu-thien.pdf" TargetMode="External"/><Relationship Id="rId60" Type="http://schemas.openxmlformats.org/officeDocument/2006/relationships/hyperlink" Target="https://ntm.snnmt.gialai.gov.vn/uploads/laws/7468_qd-ubnd_30052025-signed.pdf" TargetMode="External"/><Relationship Id="rId156" Type="http://schemas.openxmlformats.org/officeDocument/2006/relationships/hyperlink" Target="https://ntm.snnptnt.binhdinh.gov.vn/uploads/laws/qd-cong-nhan-4-sao-2025.pdf" TargetMode="External"/><Relationship Id="rId198" Type="http://schemas.openxmlformats.org/officeDocument/2006/relationships/hyperlink" Target="https://ntm.snnmt.gialai.gov.vn/uploads/laws/2hoai-nhon.pdf" TargetMode="External"/><Relationship Id="rId321" Type="http://schemas.openxmlformats.org/officeDocument/2006/relationships/hyperlink" Target="https://ntm.snnmt.gialai.gov.vn/uploads/laws/11phu-my.pdf" TargetMode="External"/><Relationship Id="rId363" Type="http://schemas.openxmlformats.org/officeDocument/2006/relationships/hyperlink" Target="https://ntm.snnmt.gialai.gov.vn/uploads/laws/quyet-dinh-cong-nhan-ket-qua-ocop-2024.pdf" TargetMode="External"/><Relationship Id="rId419" Type="http://schemas.openxmlformats.org/officeDocument/2006/relationships/hyperlink" Target="https://ntm.snnmt.gialai.gov.vn/uploads/laws/11911-quyet-dinh-cong-nhan-ket-qua-danh-gia-phan-hang-san-pham-ocop-dot-2-tuy-phuoc-nam-2023.pdf" TargetMode="External"/><Relationship Id="rId570" Type="http://schemas.openxmlformats.org/officeDocument/2006/relationships/hyperlink" Target="https://ntm.snnmt.gialai.gov.vn/uploads/laws/chu-pah.pdf" TargetMode="External"/><Relationship Id="rId626" Type="http://schemas.openxmlformats.org/officeDocument/2006/relationships/hyperlink" Target="https://ntm.snnmt.gialai.gov.vn/uploads/laws/qd-28-cong-nhan-sp-ocop-4-sao-dot-2-2024.pdf" TargetMode="External"/><Relationship Id="rId223" Type="http://schemas.openxmlformats.org/officeDocument/2006/relationships/hyperlink" Target="https://ntm.snnmt.gialai.gov.vn/uploads/laws/6664_qd-ubnd_27052025.pdf" TargetMode="External"/><Relationship Id="rId430" Type="http://schemas.openxmlformats.org/officeDocument/2006/relationships/hyperlink" Target="https://ntm.snnmt.gialai.gov.vn/uploads/laws/10255-_quyet-dinh-phe-duyet-ket-qua.pdf" TargetMode="External"/><Relationship Id="rId668" Type="http://schemas.openxmlformats.org/officeDocument/2006/relationships/hyperlink" Target="https://ntm.snnmt.gialai.gov.vn/uploads/laws/qd-ocop-3-sao-dot-2-nam-2024-1.signed.signed.pdf" TargetMode="External"/><Relationship Id="rId833" Type="http://schemas.openxmlformats.org/officeDocument/2006/relationships/hyperlink" Target="https://ntm.snnmt.gialai.gov.vn/uploads/laws/36598_2025_36598_qd-cong-nhan-sp-dat-3-sao-20251.signed.signed.signed.pdf" TargetMode="External"/><Relationship Id="rId875" Type="http://schemas.openxmlformats.org/officeDocument/2006/relationships/hyperlink" Target="https://ntm.snnmt.gialai.gov.vn/uploads/laws/ayunpa.pdf" TargetMode="External"/><Relationship Id="rId18" Type="http://schemas.openxmlformats.org/officeDocument/2006/relationships/hyperlink" Target="https://ntm.snnmt.gialai.gov.vn/uploads/laws/quyet-dinh-cong-nhan-ket-qua-danh-gia-phan-hang-san-pham-ocop-nam-2024-dot-1-1.pdf" TargetMode="External"/><Relationship Id="rId265" Type="http://schemas.openxmlformats.org/officeDocument/2006/relationships/hyperlink" Target="https://ntm.snnmt.gialai.gov.vn/uploads/laws/3276-qd-cong-nhan-ocop-sau-sap-nhap-dot-1.pdf" TargetMode="External"/><Relationship Id="rId472" Type="http://schemas.openxmlformats.org/officeDocument/2006/relationships/hyperlink" Target="https://ntm.snnmt.gialai.gov.vn/uploads/laws/3791_qd-ubnd_30122024-signed.pdf" TargetMode="External"/><Relationship Id="rId528" Type="http://schemas.openxmlformats.org/officeDocument/2006/relationships/hyperlink" Target="https://ntm.snnmt.gialai.gov.vn/uploads/laws/an-khe.pdf" TargetMode="External"/><Relationship Id="rId735" Type="http://schemas.openxmlformats.org/officeDocument/2006/relationships/hyperlink" Target="https://ntm.snnmt.gialai.gov.vn/uploads/laws/qd-cong-nhan-ocop.signed.signed.signed.signed.signed.2024.pdf" TargetMode="External"/><Relationship Id="rId125" Type="http://schemas.openxmlformats.org/officeDocument/2006/relationships/hyperlink" Target="https://ntm.snnmt.gialai.gov.vn/uploads/laws/2384_qd-ubnd_14052024-signed_1.pdf" TargetMode="External"/><Relationship Id="rId167" Type="http://schemas.openxmlformats.org/officeDocument/2006/relationships/hyperlink" Target="https://ntm.snnmt.gialai.gov.vn/uploads/laws/qd-cong-nhan-4-sao-2025.pdf" TargetMode="External"/><Relationship Id="rId332" Type="http://schemas.openxmlformats.org/officeDocument/2006/relationships/hyperlink" Target="https://ntm.snnmt.gialai.gov.vn/uploads/laws/11phu-my.pdf" TargetMode="External"/><Relationship Id="rId374" Type="http://schemas.openxmlformats.org/officeDocument/2006/relationships/hyperlink" Target="https://ntm.snnmt.gialai.gov.vn/uploads/laws/quyet-dinh-cong-nhan-ket-qua-ocop-2024.pdf" TargetMode="External"/><Relationship Id="rId581" Type="http://schemas.openxmlformats.org/officeDocument/2006/relationships/hyperlink" Target="https://ntm.snnmt.gialai.gov.vn/uploads/laws/3276-qd-cong-nhan-ocop-sau-sap-nhap-dot-1.pdf" TargetMode="External"/><Relationship Id="rId777" Type="http://schemas.openxmlformats.org/officeDocument/2006/relationships/hyperlink" Target="https://ntm.snnmt.gialai.gov.vn/uploads/laws/phu-thien.pdf" TargetMode="External"/><Relationship Id="rId71" Type="http://schemas.openxmlformats.org/officeDocument/2006/relationships/hyperlink" Target="https://ntm.snnmt.gialai.gov.vn/uploads/laws/7468_qd-ubnd_30052025-signed.pdf" TargetMode="External"/><Relationship Id="rId234" Type="http://schemas.openxmlformats.org/officeDocument/2006/relationships/hyperlink" Target="https://ntm.snnmt.gialai.gov.vn/uploads/laws/19597_qd-ubnd_14112023-signed_01_1.pdf" TargetMode="External"/><Relationship Id="rId637" Type="http://schemas.openxmlformats.org/officeDocument/2006/relationships/hyperlink" Target="https://ntm.snnmt.gialai.gov.vn/uploads/laws/chu-puh.pdf" TargetMode="External"/><Relationship Id="rId679" Type="http://schemas.openxmlformats.org/officeDocument/2006/relationships/hyperlink" Target="https://ntm.snnmt.gialai.gov.vn/uploads/laws/quyet-dinh-cong-nhan-san-pham-ocop-3-sao-nam-2023.signed.signed.pdf" TargetMode="External"/><Relationship Id="rId802" Type="http://schemas.openxmlformats.org/officeDocument/2006/relationships/hyperlink" Target="https://ntm.snnmt.gialai.gov.vn/uploads/laws/7duc-co.pdf" TargetMode="External"/><Relationship Id="rId844" Type="http://schemas.openxmlformats.org/officeDocument/2006/relationships/hyperlink" Target="https://ntm.snnmt.gialai.gov.vn/uploads/laws/36598_2025_36598_qd-cong-nhan-sp-dat-3-sao-20251.signed.signed.signed.pdf" TargetMode="External"/><Relationship Id="rId886" Type="http://schemas.openxmlformats.org/officeDocument/2006/relationships/hyperlink" Target="https://ntm.snnmt.gialai.gov.vn/uploads/laws/ia-pa.pdf" TargetMode="External"/><Relationship Id="rId2" Type="http://schemas.openxmlformats.org/officeDocument/2006/relationships/hyperlink" Target="https://ntm.snnmt.gialai.gov.vn/uploads/laws/2019-qd-an-lao-ocop-2023.pdf" TargetMode="External"/><Relationship Id="rId29" Type="http://schemas.openxmlformats.org/officeDocument/2006/relationships/hyperlink" Target="https://ntm.snnmt.gialai.gov.vn/uploads/laws/4319-qd-cong-nhan-ocop-4-sao-2024.pdf" TargetMode="External"/><Relationship Id="rId276" Type="http://schemas.openxmlformats.org/officeDocument/2006/relationships/hyperlink" Target="https://ntm.snnmt.gialai.gov.vn/uploads/laws/4636_qd-ubnd_11102024-signed_01.pdf" TargetMode="External"/><Relationship Id="rId441" Type="http://schemas.openxmlformats.org/officeDocument/2006/relationships/hyperlink" Target="https://ntm.snnmt.gialai.gov.vn/uploads/laws/4522_qd-ubnd_08072024-signed_01.pdf" TargetMode="External"/><Relationship Id="rId483" Type="http://schemas.openxmlformats.org/officeDocument/2006/relationships/hyperlink" Target="https://ntm.snnmt.gialai.gov.vn/uploads/laws/3276-qd-cong-nhan-ocop-sau-sap-nhap-dot-1.pdf" TargetMode="External"/><Relationship Id="rId539" Type="http://schemas.openxmlformats.org/officeDocument/2006/relationships/hyperlink" Target="https://ntm.snnmt.gialai.gov.vn/uploads/laws/pleiku.pdf" TargetMode="External"/><Relationship Id="rId690" Type="http://schemas.openxmlformats.org/officeDocument/2006/relationships/hyperlink" Target="https://ntm.snnmt.gialai.gov.vn/uploads/laws/quyet-dinh-cong-nhan-san-pham-ocop-3-sao-nam-2023.signed.signed.pdf" TargetMode="External"/><Relationship Id="rId704" Type="http://schemas.openxmlformats.org/officeDocument/2006/relationships/hyperlink" Target="https://ntm.snnmt.gialai.gov.vn/uploads/laws/qd-cong-nhan-ocop.signed.signed.signed.signed.signed.2024.pdf" TargetMode="External"/><Relationship Id="rId746" Type="http://schemas.openxmlformats.org/officeDocument/2006/relationships/hyperlink" Target="https://ntm.snnmt.gialai.gov.vn/uploads/laws/an-khe_1.pdf" TargetMode="External"/><Relationship Id="rId40" Type="http://schemas.openxmlformats.org/officeDocument/2006/relationships/hyperlink" Target="https://ntm.snnmt.gialai.gov.vn/uploads/laws/8947_-qdphe-duyet-ket-qua-dg-ph-sp-ocop-2024-an-nhon.pdf" TargetMode="External"/><Relationship Id="rId136" Type="http://schemas.openxmlformats.org/officeDocument/2006/relationships/hyperlink" Target="https://ntm.snnmt.gialai.gov.vn/uploads/laws/2384_qd-ubnd_14052024-signed_1.pdf" TargetMode="External"/><Relationship Id="rId178" Type="http://schemas.openxmlformats.org/officeDocument/2006/relationships/hyperlink" Target="https://ntm.snnmt.gialai.gov.vn/uploads/laws/1qd137-cong-nhan-sanphamocopnam2023.pdf" TargetMode="External"/><Relationship Id="rId301" Type="http://schemas.openxmlformats.org/officeDocument/2006/relationships/hyperlink" Target="https://ntm.snnmt.gialai.gov.vn/uploads/laws/11phu-my.pdf" TargetMode="External"/><Relationship Id="rId343" Type="http://schemas.openxmlformats.org/officeDocument/2006/relationships/hyperlink" Target="https://ntm.snnmt.gialai.gov.vn/uploads/laws/quyet-dinh-cong-nhan-ket-qua-ocop-2024.pdf" TargetMode="External"/><Relationship Id="rId550" Type="http://schemas.openxmlformats.org/officeDocument/2006/relationships/hyperlink" Target="https://ntm.snnmt.gialai.gov.vn/uploads/laws/pleiku.pdf" TargetMode="External"/><Relationship Id="rId788" Type="http://schemas.openxmlformats.org/officeDocument/2006/relationships/hyperlink" Target="https://ntm.snnmt.gialai.gov.vn/uploads/laws/1phu-thien.pdf" TargetMode="External"/><Relationship Id="rId82" Type="http://schemas.openxmlformats.org/officeDocument/2006/relationships/hyperlink" Target="https://ntm.snnmt.gialai.gov.vn/uploads/laws/8947_-qdphe-duyet-ket-qua-dg-ph-sp-ocop-2024-an-nhon.pdf" TargetMode="External"/><Relationship Id="rId203" Type="http://schemas.openxmlformats.org/officeDocument/2006/relationships/hyperlink" Target="https://ntm.snnmt.gialai.gov.vn/uploads/laws/2hoai-nhon.pdf" TargetMode="External"/><Relationship Id="rId385" Type="http://schemas.openxmlformats.org/officeDocument/2006/relationships/hyperlink" Target="https://ntm.snnmt.gialai.gov.vn/uploads/laws/4014-qd-cong-nhan-san-pham-ocop-dot-i-nam-2024-9-sp_1.pdf" TargetMode="External"/><Relationship Id="rId592" Type="http://schemas.openxmlformats.org/officeDocument/2006/relationships/hyperlink" Target="https://ntm.snnmt.gialai.gov.vn/uploads/laws/quyet-dinh-ubnd-huyen-cong-nhan-sp-ocop-dat-3-sao-sua.signed.signed.signed.signed.pdf" TargetMode="External"/><Relationship Id="rId606" Type="http://schemas.openxmlformats.org/officeDocument/2006/relationships/hyperlink" Target="https://ntm.snnmt.gialai.gov.vn/uploads/laws/chu-pah.pdf" TargetMode="External"/><Relationship Id="rId648" Type="http://schemas.openxmlformats.org/officeDocument/2006/relationships/hyperlink" Target="https://ntm.snnmt.gialai.gov.vn/uploads/laws/3chu-prong_1.pdf" TargetMode="External"/><Relationship Id="rId813" Type="http://schemas.openxmlformats.org/officeDocument/2006/relationships/hyperlink" Target="https://ntm.snnmt.gialai.gov.vn/uploads/laws/duc-co.pdf" TargetMode="External"/><Relationship Id="rId855" Type="http://schemas.openxmlformats.org/officeDocument/2006/relationships/hyperlink" Target="https://ntm.snnmt.gialai.gov.vn/uploads/laws/krong-pa.pdf" TargetMode="External"/><Relationship Id="rId245" Type="http://schemas.openxmlformats.org/officeDocument/2006/relationships/hyperlink" Target="https://ntm.snnmt.gialai.gov.vn/uploads/laws/6664_qd-ubnd_27052025.pdf" TargetMode="External"/><Relationship Id="rId287" Type="http://schemas.openxmlformats.org/officeDocument/2006/relationships/hyperlink" Target="https://ntm.snnmt.gialai.gov.vn/uploads/laws/6015_qd-ubnd-phu-cat_24112023-signed_01.pdf" TargetMode="External"/><Relationship Id="rId410" Type="http://schemas.openxmlformats.org/officeDocument/2006/relationships/hyperlink" Target="https://ntm.snnmt.gialai.gov.vn/uploads/laws/11911-quyet-dinh-cong-nhan-ket-qua-danh-gia-phan-hang-san-pham-ocop-dot-2-tuy-phuoc-nam-2023.pdf" TargetMode="External"/><Relationship Id="rId452" Type="http://schemas.openxmlformats.org/officeDocument/2006/relationships/hyperlink" Target="https://ntm.snnmt.gialai.gov.vn/uploads/laws/3402_qd-ubnd-sau-sap-nhap-dot-2.pdf" TargetMode="External"/><Relationship Id="rId494" Type="http://schemas.openxmlformats.org/officeDocument/2006/relationships/hyperlink" Target="https://ntm.snnmt.gialai.gov.vn/uploads/laws/kbang.pdf" TargetMode="External"/><Relationship Id="rId508" Type="http://schemas.openxmlformats.org/officeDocument/2006/relationships/hyperlink" Target="https://ntm.snnmt.gialai.gov.vn/uploads/laws/dak-po.pdf" TargetMode="External"/><Relationship Id="rId715" Type="http://schemas.openxmlformats.org/officeDocument/2006/relationships/hyperlink" Target="https://ntm.snnmt.gialai.gov.vn/uploads/laws/8ia-grai.pdf" TargetMode="External"/><Relationship Id="rId105" Type="http://schemas.openxmlformats.org/officeDocument/2006/relationships/hyperlink" Target="https://ntm.snnmt.gialai.gov.vn/uploads/laws/2384_qd-ubnd_14052024-signed_1.pdf" TargetMode="External"/><Relationship Id="rId147" Type="http://schemas.openxmlformats.org/officeDocument/2006/relationships/hyperlink" Target="https://ntm.snnmt.gialai.gov.vn/uploads/laws/qd-cong-nhan-4-sao-2025.pdf" TargetMode="External"/><Relationship Id="rId312" Type="http://schemas.openxmlformats.org/officeDocument/2006/relationships/hyperlink" Target="https://ntm.snnmt.gialai.gov.vn/uploads/laws/7phu-my.pdf" TargetMode="External"/><Relationship Id="rId354" Type="http://schemas.openxmlformats.org/officeDocument/2006/relationships/hyperlink" Target="https://ntm.snnmt.gialai.gov.vn/uploads/laws/8157-qd-ubnd-quy-nhon-06092023-signed_01.pdf" TargetMode="External"/><Relationship Id="rId757" Type="http://schemas.openxmlformats.org/officeDocument/2006/relationships/hyperlink" Target="https://ntm.snnmt.gialai.gov.vn/uploads/laws/1phu-thien.pdf" TargetMode="External"/><Relationship Id="rId799" Type="http://schemas.openxmlformats.org/officeDocument/2006/relationships/hyperlink" Target="https://ntm.snnmt.gialai.gov.vn/uploads/laws/phu-thien_1.pdf" TargetMode="External"/><Relationship Id="rId51" Type="http://schemas.openxmlformats.org/officeDocument/2006/relationships/hyperlink" Target="https://ntm.snnmt.gialai.gov.vn/uploads/laws/8947_-qdphe-duyet-ket-qua-dg-ph-sp-ocop-2024-an-nhon.pdf" TargetMode="External"/><Relationship Id="rId93" Type="http://schemas.openxmlformats.org/officeDocument/2006/relationships/hyperlink" Target="https://ntm.snnmt.gialai.gov.vn/uploads/laws/6322_qd-ubnd-hoai-an_19122023-signed_1.pdf" TargetMode="External"/><Relationship Id="rId189" Type="http://schemas.openxmlformats.org/officeDocument/2006/relationships/hyperlink" Target="https://ntm.snnmt.gialai.gov.vn/uploads/laws/2hoai-nhon-dot-2.pdf" TargetMode="External"/><Relationship Id="rId396" Type="http://schemas.openxmlformats.org/officeDocument/2006/relationships/hyperlink" Target="https://ntm.snnmt.gialai.gov.vn/uploads/laws/4014-qd-cong-nhan-san-pham-ocop-dot-i-nam-2024-9-sp_1.pdf" TargetMode="External"/><Relationship Id="rId561" Type="http://schemas.openxmlformats.org/officeDocument/2006/relationships/hyperlink" Target="https://ntm.snnmt.gialai.gov.vn/uploads/laws/pleiku.pdf" TargetMode="External"/><Relationship Id="rId617" Type="http://schemas.openxmlformats.org/officeDocument/2006/relationships/hyperlink" Target="https://ntm.snnmt.gialai.gov.vn/uploads/laws/chu-pah_2.pdf" TargetMode="External"/><Relationship Id="rId659" Type="http://schemas.openxmlformats.org/officeDocument/2006/relationships/hyperlink" Target="https://ntm.snnmt.gialai.gov.vn/uploads/laws/274542053_2024_42053_qd-cong-nhan-ocop-dot-2.signed.signed.signed2024.pdf" TargetMode="External"/><Relationship Id="rId824" Type="http://schemas.openxmlformats.org/officeDocument/2006/relationships/hyperlink" Target="https://ntm.snnmt.gialai.gov.vn/uploads/laws/7duc-co.pdf" TargetMode="External"/><Relationship Id="rId866" Type="http://schemas.openxmlformats.org/officeDocument/2006/relationships/hyperlink" Target="https://ntm.snnmt.gialai.gov.vn/uploads/laws/krong-pa.pdf" TargetMode="External"/><Relationship Id="rId214" Type="http://schemas.openxmlformats.org/officeDocument/2006/relationships/hyperlink" Target="https://ntm.snnmt.gialai.gov.vn/uploads/laws/2hoai-nhon.pdf" TargetMode="External"/><Relationship Id="rId256" Type="http://schemas.openxmlformats.org/officeDocument/2006/relationships/hyperlink" Target="https://ntm.snnmt.gialai.gov.vn/uploads/laws/6015_qd-ubnd-phu-cat_24112023-signed_01.pdf" TargetMode="External"/><Relationship Id="rId298" Type="http://schemas.openxmlformats.org/officeDocument/2006/relationships/hyperlink" Target="https://ntm.snnmt.gialai.gov.vn/uploads/laws/7phu-my.pdf" TargetMode="External"/><Relationship Id="rId421" Type="http://schemas.openxmlformats.org/officeDocument/2006/relationships/hyperlink" Target="https://ntm.snnmt.gialai.gov.vn/uploads/laws/11911-quyet-dinh-cong-nhan-ket-qua-danh-gia-phan-hang-san-pham-ocop-dot-2-tuy-phuoc-nam-2023.pdf" TargetMode="External"/><Relationship Id="rId463" Type="http://schemas.openxmlformats.org/officeDocument/2006/relationships/hyperlink" Target="https://ntm.snnmt.gialai.gov.vn/uploads/laws/3276_qd-ubnd-vinh-thanh_12122023-signed.pdf" TargetMode="External"/><Relationship Id="rId519" Type="http://schemas.openxmlformats.org/officeDocument/2006/relationships/hyperlink" Target="https://ntm.snnmt.gialai.gov.vn/uploads/laws/quyet-dinh-cong-nhan-sp-nam-2024.signed.signed.pdf" TargetMode="External"/><Relationship Id="rId670" Type="http://schemas.openxmlformats.org/officeDocument/2006/relationships/hyperlink" Target="https://ntm.snnmt.gialai.gov.vn/uploads/laws/quyet-dinh-cong-nhan-san-pham-ocop-3-sao-nam-2023.signed.signed.pdf" TargetMode="External"/><Relationship Id="rId116" Type="http://schemas.openxmlformats.org/officeDocument/2006/relationships/hyperlink" Target="https://ntm.snnmt.gialai.gov.vn/uploads/laws/3276-qd-cong-nhan-ocop-sau-sap-nhap-dot-1.pdf" TargetMode="External"/><Relationship Id="rId158" Type="http://schemas.openxmlformats.org/officeDocument/2006/relationships/hyperlink" Target="https://ntm.snnptnt.binhdinh.gov.vn/uploads/laws/qd-cong-nhan-4-sao-2025.pdf" TargetMode="External"/><Relationship Id="rId323" Type="http://schemas.openxmlformats.org/officeDocument/2006/relationships/hyperlink" Target="https://ntm.snnmt.gialai.gov.vn/uploads/laws/7phu-my.pdf" TargetMode="External"/><Relationship Id="rId530" Type="http://schemas.openxmlformats.org/officeDocument/2006/relationships/hyperlink" Target="https://ntm.snnmt.gialai.gov.vn/uploads/laws/pleiku.pdf" TargetMode="External"/><Relationship Id="rId726" Type="http://schemas.openxmlformats.org/officeDocument/2006/relationships/hyperlink" Target="https://ntm.snnmt.gialai.gov.vn/uploads/laws/qd-28-cong-nhan-sp-ocop-4-sao-dot-2-2024.pdf" TargetMode="External"/><Relationship Id="rId768" Type="http://schemas.openxmlformats.org/officeDocument/2006/relationships/hyperlink" Target="https://ntm.snnmt.gialai.gov.vn/uploads/laws/phu-thien_1.pdf" TargetMode="External"/><Relationship Id="rId20" Type="http://schemas.openxmlformats.org/officeDocument/2006/relationships/hyperlink" Target="https://ntm.snnmt.gialai.gov.vn/uploads/laws/quyet-dinh-cong-nhan-ket-qua-danh-gia-phan-hang-san-pham-ocop-nam-2024-dot-1-1.pdf" TargetMode="External"/><Relationship Id="rId62" Type="http://schemas.openxmlformats.org/officeDocument/2006/relationships/hyperlink" Target="https://ntm.snnmt.gialai.gov.vn/uploads/laws/7468_qd-ubnd_30052025-signed.pdf" TargetMode="External"/><Relationship Id="rId365" Type="http://schemas.openxmlformats.org/officeDocument/2006/relationships/hyperlink" Target="https://ntm.snnmt.gialai.gov.vn/uploads/laws/quyet-dinh-cong-nhan-ket-qua-ocop-2024.pdf" TargetMode="External"/><Relationship Id="rId572" Type="http://schemas.openxmlformats.org/officeDocument/2006/relationships/hyperlink" Target="https://ntm.snnmt.gialai.gov.vn/uploads/laws/chu-pah.pdf" TargetMode="External"/><Relationship Id="rId628" Type="http://schemas.openxmlformats.org/officeDocument/2006/relationships/hyperlink" Target="https://ntm.snnmt.gialai.gov.vn/uploads/laws/chu-puh.pdf" TargetMode="External"/><Relationship Id="rId835" Type="http://schemas.openxmlformats.org/officeDocument/2006/relationships/hyperlink" Target="https://ntm.snnmt.gialai.gov.vn/uploads/laws/krong-pa.pdf" TargetMode="External"/><Relationship Id="rId225" Type="http://schemas.openxmlformats.org/officeDocument/2006/relationships/hyperlink" Target="https://ntm.snnmt.gialai.gov.vn/uploads/laws/1qd137-cong-nhan-sanphamocopnam2023.pdf" TargetMode="External"/><Relationship Id="rId267" Type="http://schemas.openxmlformats.org/officeDocument/2006/relationships/hyperlink" Target="https://ntm.snnmt.gialai.gov.vn/uploads/laws/4636_qd-ubnd_11102024-signed_01.pdf" TargetMode="External"/><Relationship Id="rId432" Type="http://schemas.openxmlformats.org/officeDocument/2006/relationships/hyperlink" Target="https://ntm.snnmt.gialai.gov.vn/uploads/laws/10255-_quyet-dinh-phe-duyet-ket-qua.pdf" TargetMode="External"/><Relationship Id="rId474" Type="http://schemas.openxmlformats.org/officeDocument/2006/relationships/hyperlink" Target="https://ntm.snnmt.gialai.gov.vn/uploads/laws/quyet-dinh-cong-nhan-sp-ocop.pdf" TargetMode="External"/><Relationship Id="rId877" Type="http://schemas.openxmlformats.org/officeDocument/2006/relationships/hyperlink" Target="https://ntm.snnmt.gialai.gov.vn/uploads/laws/2ayunpa.pdf" TargetMode="External"/><Relationship Id="rId127" Type="http://schemas.openxmlformats.org/officeDocument/2006/relationships/hyperlink" Target="https://ntm.snnmt.gialai.gov.vn/uploads/laws/5219_qd-ubnd-hoai-an_27102023-signed_1.pdf" TargetMode="External"/><Relationship Id="rId681" Type="http://schemas.openxmlformats.org/officeDocument/2006/relationships/hyperlink" Target="https://ntm.snnmt.gialai.gov.vn/uploads/laws/3402_qd-ubnd-sau-sap-nhap-dot-2.pdf" TargetMode="External"/><Relationship Id="rId737" Type="http://schemas.openxmlformats.org/officeDocument/2006/relationships/hyperlink" Target="https://ntm.snnmt.gialai.gov.vn/uploads/laws/8ia-grai.pdf" TargetMode="External"/><Relationship Id="rId779" Type="http://schemas.openxmlformats.org/officeDocument/2006/relationships/hyperlink" Target="https://ntm.snnmt.gialai.gov.vn/uploads/laws/phu-thien_1.pdf" TargetMode="External"/><Relationship Id="rId31" Type="http://schemas.openxmlformats.org/officeDocument/2006/relationships/hyperlink" Target="https://ntm.snnmt.gialai.gov.vn/uploads/laws/8947_-qdphe-duyet-ket-qua-dg-ph-sp-ocop-2024-an-nhon.pdf" TargetMode="External"/><Relationship Id="rId73" Type="http://schemas.openxmlformats.org/officeDocument/2006/relationships/hyperlink" Target="https://ntm.snnmt.gialai.gov.vn/uploads/laws/8947_-qdphe-duyet-ket-qua-dg-ph-sp-ocop-2024-an-nhon.pdf" TargetMode="External"/><Relationship Id="rId169" Type="http://schemas.openxmlformats.org/officeDocument/2006/relationships/hyperlink" Target="https://ntm.snnmt.gialai.gov.vn/uploads/laws/qd-cong-nhan-4-sao-2025.pdf" TargetMode="External"/><Relationship Id="rId334" Type="http://schemas.openxmlformats.org/officeDocument/2006/relationships/hyperlink" Target="https://ntm.snnmt.gialai.gov.vn/uploads/laws/11phu-my.pdf" TargetMode="External"/><Relationship Id="rId376" Type="http://schemas.openxmlformats.org/officeDocument/2006/relationships/hyperlink" Target="https://ntm.snnmt.gialai.gov.vn/uploads/laws/quyet-dinh-cong-nhan-ket-qua-ocop-2024.pdf" TargetMode="External"/><Relationship Id="rId541" Type="http://schemas.openxmlformats.org/officeDocument/2006/relationships/hyperlink" Target="https://ntm.snnmt.gialai.gov.vn/uploads/laws/pleiku_1.pdf" TargetMode="External"/><Relationship Id="rId583" Type="http://schemas.openxmlformats.org/officeDocument/2006/relationships/hyperlink" Target="https://ntm.snnmt.gialai.gov.vn/uploads/laws/3276-qd-cong-nhan-ocop-sau-sap-nhap-dot-1.pdf" TargetMode="External"/><Relationship Id="rId639" Type="http://schemas.openxmlformats.org/officeDocument/2006/relationships/hyperlink" Target="https://ntm.snnmt.gialai.gov.vn/uploads/laws/4chu-se.pdf" TargetMode="External"/><Relationship Id="rId790" Type="http://schemas.openxmlformats.org/officeDocument/2006/relationships/hyperlink" Target="https://ntm.snnmt.gialai.gov.vn/uploads/laws/phu-thien.pdf" TargetMode="External"/><Relationship Id="rId804" Type="http://schemas.openxmlformats.org/officeDocument/2006/relationships/hyperlink" Target="https://ntm.snnmt.gialai.gov.vn/uploads/laws/duc-co_1.pdf" TargetMode="External"/><Relationship Id="rId4" Type="http://schemas.openxmlformats.org/officeDocument/2006/relationships/hyperlink" Target="https://ntm.snnmt.gialai.gov.vn/uploads/laws/341_qd-ubnd_27022025-signed_01.pdf" TargetMode="External"/><Relationship Id="rId180" Type="http://schemas.openxmlformats.org/officeDocument/2006/relationships/hyperlink" Target="https://ntm.snnmt.gialai.gov.vn/uploads/laws/2hoai-nhon.pdf" TargetMode="External"/><Relationship Id="rId236" Type="http://schemas.openxmlformats.org/officeDocument/2006/relationships/hyperlink" Target="https://ntm.snnmt.gialai.gov.vn/uploads/laws/19597_qd-ubnd_14112023-signed_01_1.pdf" TargetMode="External"/><Relationship Id="rId278" Type="http://schemas.openxmlformats.org/officeDocument/2006/relationships/hyperlink" Target="https://ntm.snnmt.gialai.gov.vn/uploads/laws/1548_qd-ubnd_03042026-signed_01.pdf" TargetMode="External"/><Relationship Id="rId401" Type="http://schemas.openxmlformats.org/officeDocument/2006/relationships/hyperlink" Target="https://ntm.snnmt.gialai.gov.vn/uploads/laws/8tay-son.pdf" TargetMode="External"/><Relationship Id="rId443" Type="http://schemas.openxmlformats.org/officeDocument/2006/relationships/hyperlink" Target="https://ntm.snnmt.gialai.gov.vn/uploads/laws/4522_qd-ubnd_08072024-signed_01.pdf" TargetMode="External"/><Relationship Id="rId650" Type="http://schemas.openxmlformats.org/officeDocument/2006/relationships/hyperlink" Target="https://ntm.snnmt.gialai.gov.vn/uploads/laws/3chu-prong_1.pdf" TargetMode="External"/><Relationship Id="rId846" Type="http://schemas.openxmlformats.org/officeDocument/2006/relationships/hyperlink" Target="https://ntm.snnmt.gialai.gov.vn/uploads/laws/36598_2025_36598_qd-cong-nhan-sp-dat-3-sao-20251.signed.signed.signed.pdf" TargetMode="External"/><Relationship Id="rId888" Type="http://schemas.openxmlformats.org/officeDocument/2006/relationships/hyperlink" Target="https://ntm.snnmt.gialai.gov.vn/uploads/laws/ia-pa.pdf" TargetMode="External"/><Relationship Id="rId303" Type="http://schemas.openxmlformats.org/officeDocument/2006/relationships/hyperlink" Target="https://ntm.snnmt.gialai.gov.vn/uploads/laws/7phu-my.pdf" TargetMode="External"/><Relationship Id="rId485" Type="http://schemas.openxmlformats.org/officeDocument/2006/relationships/hyperlink" Target="https://ntm.snnmt.gialai.gov.vn/uploads/laws/10kbang.pdf" TargetMode="External"/><Relationship Id="rId692" Type="http://schemas.openxmlformats.org/officeDocument/2006/relationships/hyperlink" Target="https://ntm.snnmt.gialai.gov.vn/uploads/laws/qd-ocop-3-sao-dot-2-nam-2024-1.signed.signed.pdf" TargetMode="External"/><Relationship Id="rId706" Type="http://schemas.openxmlformats.org/officeDocument/2006/relationships/hyperlink" Target="https://ntm.snnmt.gialai.gov.vn/uploads/laws/qd-cong-nhan-ocop4sao.signed.signed.signed.signed.2024.pdf" TargetMode="External"/><Relationship Id="rId748" Type="http://schemas.openxmlformats.org/officeDocument/2006/relationships/hyperlink" Target="https://ntm.snnmt.gialai.gov.vn/uploads/laws/an-khe_2.pdf" TargetMode="External"/><Relationship Id="rId42" Type="http://schemas.openxmlformats.org/officeDocument/2006/relationships/hyperlink" Target="https://ntm.snnmt.gialai.gov.vn/uploads/laws/9496-phe-duyet-ket-qua-danh-gia-phan-hang-san-pham-ocop-2023-an-nhon.pdf" TargetMode="External"/><Relationship Id="rId84" Type="http://schemas.openxmlformats.org/officeDocument/2006/relationships/hyperlink" Target="https://ntm.snnmt.gialai.gov.vn/uploads/laws/5219_qd-ubnd-hoai-an_27102023-signed_1.pdf" TargetMode="External"/><Relationship Id="rId138" Type="http://schemas.openxmlformats.org/officeDocument/2006/relationships/hyperlink" Target="https://ntm.snnmt.gialai.gov.vn/uploads/laws/2384_qd-ubnd_14052024-signed_1.pdf" TargetMode="External"/><Relationship Id="rId345" Type="http://schemas.openxmlformats.org/officeDocument/2006/relationships/hyperlink" Target="https://ntm.snnptnt.binhdinh.gov.vn/laws/detail/Quyet-dinh-phe-duyet-ket-qua-danh-gia-phan-hang-va-cap-giay-Chung-nhan-san-pham-OCOP-nam-2023-thuoc-Chuong-trinh-moi-xa-mot-san-pham-thanh-pho-Quy-Nhon-78/" TargetMode="External"/><Relationship Id="rId387" Type="http://schemas.openxmlformats.org/officeDocument/2006/relationships/hyperlink" Target="https://ntm.snnmt.gialai.gov.vn/uploads/laws/4014-qd-cong-nhan-san-pham-ocop-dot-i-nam-2024-9-sp_1.pdf" TargetMode="External"/><Relationship Id="rId510" Type="http://schemas.openxmlformats.org/officeDocument/2006/relationships/hyperlink" Target="https://ntm.snnmt.gialai.gov.vn/uploads/laws/quyet-dinh-cong-nhan-sp.signed.signed.pdf" TargetMode="External"/><Relationship Id="rId552" Type="http://schemas.openxmlformats.org/officeDocument/2006/relationships/hyperlink" Target="https://ntm.snnmt.gialai.gov.vn/uploads/laws/pleiku.pdf" TargetMode="External"/><Relationship Id="rId594" Type="http://schemas.openxmlformats.org/officeDocument/2006/relationships/hyperlink" Target="https://ntm.snnmt.gialai.gov.vn/uploads/laws/3276-qd-cong-nhan-ocop-sau-sap-nhap-dot-1.pdf" TargetMode="External"/><Relationship Id="rId608" Type="http://schemas.openxmlformats.org/officeDocument/2006/relationships/hyperlink" Target="https://ntm.snnmt.gialai.gov.vn/uploads/laws/chu-pah.pdf" TargetMode="External"/><Relationship Id="rId815" Type="http://schemas.openxmlformats.org/officeDocument/2006/relationships/hyperlink" Target="https://ntm.snnmt.gialai.gov.vn/uploads/laws/7duc-co.pdf" TargetMode="External"/><Relationship Id="rId191" Type="http://schemas.openxmlformats.org/officeDocument/2006/relationships/hyperlink" Target="https://ntm.snnmt.gialai.gov.vn/uploads/laws/2hoai-nhon-dot-2.pdf" TargetMode="External"/><Relationship Id="rId205" Type="http://schemas.openxmlformats.org/officeDocument/2006/relationships/hyperlink" Target="https://ntm.snnmt.gialai.gov.vn/uploads/laws/2hoai-nhon.pdf" TargetMode="External"/><Relationship Id="rId247" Type="http://schemas.openxmlformats.org/officeDocument/2006/relationships/hyperlink" Target="https://ntm.snnmt.gialai.gov.vn/uploads/laws/19597_qd-ubnd_14112023-signed_01_1.pdf" TargetMode="External"/><Relationship Id="rId412" Type="http://schemas.openxmlformats.org/officeDocument/2006/relationships/hyperlink" Target="https://ntm.snnmt.gialai.gov.vn/uploads/laws/8653-qd-tuy-phuoc-cong-nhan-ket-qua-danh-gia-phan-hang-san-pham-ocop-nam-2023-1.pdf" TargetMode="External"/><Relationship Id="rId857" Type="http://schemas.openxmlformats.org/officeDocument/2006/relationships/hyperlink" Target="https://ntm.snnmt.gialai.gov.vn/uploads/laws/k-rong-pa_1.pdf" TargetMode="External"/><Relationship Id="rId107" Type="http://schemas.openxmlformats.org/officeDocument/2006/relationships/hyperlink" Target="https://ntm.snnmt.gialai.gov.vn/uploads/laws/2384_qd-ubnd_14052024-signed_1.pdf" TargetMode="External"/><Relationship Id="rId289" Type="http://schemas.openxmlformats.org/officeDocument/2006/relationships/hyperlink" Target="https://ntm.snnmt.gialai.gov.vn/uploads/laws/3402_qd-ubnd-sau-sap-nhap-dot-2.pdf" TargetMode="External"/><Relationship Id="rId454" Type="http://schemas.openxmlformats.org/officeDocument/2006/relationships/hyperlink" Target="https://ntm.snnmt.gialai.gov.vn/uploads/laws/3402_qd-ubnd-sau-sap-nhap-dot-2.pdf" TargetMode="External"/><Relationship Id="rId496" Type="http://schemas.openxmlformats.org/officeDocument/2006/relationships/hyperlink" Target="https://ntm.snnmt.gialai.gov.vn/uploads/laws/10kbang.pdf" TargetMode="External"/><Relationship Id="rId661" Type="http://schemas.openxmlformats.org/officeDocument/2006/relationships/hyperlink" Target="https://ntm.snnmt.gialai.gov.vn/uploads/laws/quyet-dinh-ubnd-huyen-cong-nhan-sp-ocop-dat-3-sao-sua.signed.signed.signed.signed.pdf" TargetMode="External"/><Relationship Id="rId717" Type="http://schemas.openxmlformats.org/officeDocument/2006/relationships/hyperlink" Target="https://ntm.snnmt.gialai.gov.vn/uploads/laws/qd-cong-nhan-ocop4sao.signed.signed.signed.signed.2024.pdf" TargetMode="External"/><Relationship Id="rId759" Type="http://schemas.openxmlformats.org/officeDocument/2006/relationships/hyperlink" Target="https://ntm.snnmt.gialai.gov.vn/uploads/laws/phu-thien.pdf" TargetMode="External"/><Relationship Id="rId11" Type="http://schemas.openxmlformats.org/officeDocument/2006/relationships/hyperlink" Target="https://ntm.snnmt.gialai.gov.vn/uploads/laws/2019-qd-an-lao-ocop-2023.pdf" TargetMode="External"/><Relationship Id="rId53" Type="http://schemas.openxmlformats.org/officeDocument/2006/relationships/hyperlink" Target="https://ntm.snnmt.gialai.gov.vn/uploads/laws/1qd137-cong-nhan-sanphamocopnam2023.pdf" TargetMode="External"/><Relationship Id="rId149" Type="http://schemas.openxmlformats.org/officeDocument/2006/relationships/hyperlink" Target="https://ntm.snnmt.gialai.gov.vn/uploads/laws/qd-cong-nhan-4-sao-2025.pdf" TargetMode="External"/><Relationship Id="rId314" Type="http://schemas.openxmlformats.org/officeDocument/2006/relationships/hyperlink" Target="https://ntm.snnmt.gialai.gov.vn/uploads/laws/3276-qd-cong-nhan-ocop-sau-sap-nhap-dot-1.pdf" TargetMode="External"/><Relationship Id="rId356" Type="http://schemas.openxmlformats.org/officeDocument/2006/relationships/hyperlink" Target="https://ntm.snnmt.gialai.gov.vn/uploads/laws/3402_qd-ubnd-sau-sap-nhap-dot-2.pdf" TargetMode="External"/><Relationship Id="rId398" Type="http://schemas.openxmlformats.org/officeDocument/2006/relationships/hyperlink" Target="https://ntm.snnmt.gialai.gov.vn/uploads/laws/2136_qd-ubnd_26052025-signed.pdf" TargetMode="External"/><Relationship Id="rId521" Type="http://schemas.openxmlformats.org/officeDocument/2006/relationships/hyperlink" Target="https://ntm.snnmt.gialai.gov.vn/uploads/laws/quyet-dinh-cong-nhan-sp-nam-2024.signed.signed.pdf" TargetMode="External"/><Relationship Id="rId563" Type="http://schemas.openxmlformats.org/officeDocument/2006/relationships/hyperlink" Target="https://ntm.snnmt.gialai.gov.vn/uploads/laws/pleiku.pdf" TargetMode="External"/><Relationship Id="rId619" Type="http://schemas.openxmlformats.org/officeDocument/2006/relationships/hyperlink" Target="https://ntm.snnmt.gialai.gov.vn/uploads/laws/chu-pah_2.pdf" TargetMode="External"/><Relationship Id="rId770" Type="http://schemas.openxmlformats.org/officeDocument/2006/relationships/hyperlink" Target="https://ntm.snnmt.gialai.gov.vn/uploads/laws/phu-thien_1.pdf" TargetMode="External"/><Relationship Id="rId95" Type="http://schemas.openxmlformats.org/officeDocument/2006/relationships/hyperlink" Target="https://ntm.snnmt.gialai.gov.vn/uploads/laws/2384_qd-ubnd_14052024-signed_1.pdf" TargetMode="External"/><Relationship Id="rId160" Type="http://schemas.openxmlformats.org/officeDocument/2006/relationships/hyperlink" Target="https://ntm.snnptnt.binhdinh.gov.vn/uploads/laws/qd-cong-nhan-4-sao-2025.pdf" TargetMode="External"/><Relationship Id="rId216" Type="http://schemas.openxmlformats.org/officeDocument/2006/relationships/hyperlink" Target="https://ntm.snnmt.gialai.gov.vn/uploads/laws/21495-qd-ubnd.pdf" TargetMode="External"/><Relationship Id="rId423" Type="http://schemas.openxmlformats.org/officeDocument/2006/relationships/hyperlink" Target="https://ntm.snnmt.gialai.gov.vn/uploads/laws/11911-quyet-dinh-cong-nhan-ket-qua-danh-gia-phan-hang-san-pham-ocop-dot-2-tuy-phuoc-nam-2023.pdf" TargetMode="External"/><Relationship Id="rId826" Type="http://schemas.openxmlformats.org/officeDocument/2006/relationships/hyperlink" Target="https://ntm.snnmt.gialai.gov.vn/uploads/laws/duc-co_1.pdf" TargetMode="External"/><Relationship Id="rId868" Type="http://schemas.openxmlformats.org/officeDocument/2006/relationships/hyperlink" Target="https://ntm.snnmt.gialai.gov.vn/uploads/laws/36685_2025_36685_qd-cong-nhan-sp-dat-3-sao-2025-dot-2-2.signed.signed.signed.pdf" TargetMode="External"/><Relationship Id="rId258" Type="http://schemas.openxmlformats.org/officeDocument/2006/relationships/hyperlink" Target="https://ntm.snnmt.gialai.gov.vn/uploads/laws/4636_qd-ubnd_11102024-signed_01.pdf" TargetMode="External"/><Relationship Id="rId465" Type="http://schemas.openxmlformats.org/officeDocument/2006/relationships/hyperlink" Target="https://ntm.snnmt.gialai.gov.vn/uploads/laws/3276_qd-ubnd-vinh-thanh_12122023-signed.pdf" TargetMode="External"/><Relationship Id="rId630" Type="http://schemas.openxmlformats.org/officeDocument/2006/relationships/hyperlink" Target="https://ntm.snnmt.gialai.gov.vn/uploads/laws/chu-puh.pdf" TargetMode="External"/><Relationship Id="rId672" Type="http://schemas.openxmlformats.org/officeDocument/2006/relationships/hyperlink" Target="https://ntm.snnmt.gialai.gov.vn/uploads/laws/3402_qd-ubnd-sau-sap-nhap-dot-2.pdf" TargetMode="External"/><Relationship Id="rId728" Type="http://schemas.openxmlformats.org/officeDocument/2006/relationships/hyperlink" Target="https://ntm.snnmt.gialai.gov.vn/uploads/laws/qd-cong-nhan-ocop4sao.signed.signed.signed.signed.2024.pdf" TargetMode="External"/><Relationship Id="rId22" Type="http://schemas.openxmlformats.org/officeDocument/2006/relationships/hyperlink" Target="https://ntm.snnmt.gialai.gov.vn/uploads/laws/quyet-dinh-cong-nhan-ket-qua-danh-gia-phan-hang-san-pham-ocop-nam-2024-dot-1-1.pdf" TargetMode="External"/><Relationship Id="rId64" Type="http://schemas.openxmlformats.org/officeDocument/2006/relationships/hyperlink" Target="https://ntm.snnmt.gialai.gov.vn/uploads/laws/7468_qd-ubnd_30052025-signed.pdf" TargetMode="External"/><Relationship Id="rId118" Type="http://schemas.openxmlformats.org/officeDocument/2006/relationships/hyperlink" Target="https://ntm.snnmt.gialai.gov.vn/uploads/laws/2384_qd-ubnd_14052024-signed_1.pdf" TargetMode="External"/><Relationship Id="rId325" Type="http://schemas.openxmlformats.org/officeDocument/2006/relationships/hyperlink" Target="https://ntm.snnmt.gialai.gov.vn/uploads/laws/7phu-my.pdf" TargetMode="External"/><Relationship Id="rId367" Type="http://schemas.openxmlformats.org/officeDocument/2006/relationships/hyperlink" Target="https://ntm.snnmt.gialai.gov.vn/uploads/laws/8157-qd-ubnd-quy-nhon-06092023-signed_01.pdf" TargetMode="External"/><Relationship Id="rId532" Type="http://schemas.openxmlformats.org/officeDocument/2006/relationships/hyperlink" Target="https://ntm.snnmt.gialai.gov.vn/uploads/laws/pleiku_1.pdf" TargetMode="External"/><Relationship Id="rId574" Type="http://schemas.openxmlformats.org/officeDocument/2006/relationships/hyperlink" Target="https://ntm.snnmt.gialai.gov.vn/uploads/laws/803-qd-cong-nhan-4-sao-cua-tinh.pdf" TargetMode="External"/><Relationship Id="rId171" Type="http://schemas.openxmlformats.org/officeDocument/2006/relationships/hyperlink" Target="https://ntm.snnmt.gialai.gov.vn/uploads/laws/qd-cong-nhan-4-sao-2025.pdf" TargetMode="External"/><Relationship Id="rId227" Type="http://schemas.openxmlformats.org/officeDocument/2006/relationships/hyperlink" Target="https://ntm.snnmt.gialai.gov.vn/uploads/laws/1qd137-cong-nhan-sanphamocopnam2023.pdf" TargetMode="External"/><Relationship Id="rId781" Type="http://schemas.openxmlformats.org/officeDocument/2006/relationships/hyperlink" Target="https://ntm.snnmt.gialai.gov.vn/uploads/laws/phu-thien_1.pdf" TargetMode="External"/><Relationship Id="rId837" Type="http://schemas.openxmlformats.org/officeDocument/2006/relationships/hyperlink" Target="https://ntm.snnmt.gialai.gov.vn/uploads/laws/36598_2025_36598_qd-cong-nhan-sp-dat-3-sao-20251.signed.signed.signed.pdf" TargetMode="External"/><Relationship Id="rId879" Type="http://schemas.openxmlformats.org/officeDocument/2006/relationships/hyperlink" Target="https://ntm.snnmt.gialai.gov.vn/uploads/laws/ayunpa.pdf" TargetMode="External"/><Relationship Id="rId269" Type="http://schemas.openxmlformats.org/officeDocument/2006/relationships/hyperlink" Target="https://ntm.snnmt.gialai.gov.vn/uploads/laws/4636_qd-ubnd_11102024-signed_01.pdf" TargetMode="External"/><Relationship Id="rId434" Type="http://schemas.openxmlformats.org/officeDocument/2006/relationships/hyperlink" Target="https://ntm.snnmt.gialai.gov.vn/uploads/laws/8653-qd-tuy-phuoc-cong-nhan-ket-qua-danh-gia-phan-hang-san-pham-ocop-nam-2023-1.pdf" TargetMode="External"/><Relationship Id="rId476" Type="http://schemas.openxmlformats.org/officeDocument/2006/relationships/hyperlink" Target="https://ntm.snnmt.gialai.gov.vn/uploads/laws/1214_qd-ubnd_09062025-signed_01.pdf" TargetMode="External"/><Relationship Id="rId641" Type="http://schemas.openxmlformats.org/officeDocument/2006/relationships/hyperlink" Target="https://ntm.snnmt.gialai.gov.vn/uploads/laws/chu-se.pdf" TargetMode="External"/><Relationship Id="rId683" Type="http://schemas.openxmlformats.org/officeDocument/2006/relationships/hyperlink" Target="https://ntm.snnmt.gialai.gov.vn/uploads/laws/803-qd-cong-nhan-4-sao-cua-tinh.pdf" TargetMode="External"/><Relationship Id="rId739" Type="http://schemas.openxmlformats.org/officeDocument/2006/relationships/hyperlink" Target="https://ntm.snnmt.gialai.gov.vn/uploads/laws/qd-cong-nhan-ocop4sao.signed.signed.signed.signed.2024.pdf" TargetMode="External"/><Relationship Id="rId890" Type="http://schemas.openxmlformats.org/officeDocument/2006/relationships/hyperlink" Target="https://ntm.snnmt.gialai.gov.vn/uploads/laws/kong-chro.pdf" TargetMode="External"/><Relationship Id="rId33" Type="http://schemas.openxmlformats.org/officeDocument/2006/relationships/hyperlink" Target="https://ntm.snnmt.gialai.gov.vn/uploads/laws/8947_-qdphe-duyet-ket-qua-dg-ph-sp-ocop-2024-an-nhon.pdf" TargetMode="External"/><Relationship Id="rId129" Type="http://schemas.openxmlformats.org/officeDocument/2006/relationships/hyperlink" Target="https://ntm.snnmt.gialai.gov.vn/uploads/laws/5219_qd-ubnd-hoai-an_27102023-signed_1.pdf" TargetMode="External"/><Relationship Id="rId280" Type="http://schemas.openxmlformats.org/officeDocument/2006/relationships/hyperlink" Target="https://ntm.snnmt.gialai.gov.vn/uploads/laws/6015_qd-ubnd-phu-cat_24112023-signed_01.pdf" TargetMode="External"/><Relationship Id="rId336" Type="http://schemas.openxmlformats.org/officeDocument/2006/relationships/hyperlink" Target="https://ntm.snnmt.gialai.gov.vn/uploads/laws/7phu-my.pdf" TargetMode="External"/><Relationship Id="rId501" Type="http://schemas.openxmlformats.org/officeDocument/2006/relationships/hyperlink" Target="https://ntm.snnmt.gialai.gov.vn/uploads/laws/kbang.pdf" TargetMode="External"/><Relationship Id="rId543" Type="http://schemas.openxmlformats.org/officeDocument/2006/relationships/hyperlink" Target="https://ntm.snnmt.gialai.gov.vn/uploads/laws/pleiku_1.pdf" TargetMode="External"/><Relationship Id="rId75" Type="http://schemas.openxmlformats.org/officeDocument/2006/relationships/hyperlink" Target="https://ntm.snnmt.gialai.gov.vn/uploads/laws/8947_-qdphe-duyet-ket-qua-dg-ph-sp-ocop-2024-an-nhon.pdf" TargetMode="External"/><Relationship Id="rId140" Type="http://schemas.openxmlformats.org/officeDocument/2006/relationships/hyperlink" Target="https://ntm.snnmt.gialai.gov.vn/uploads/laws/1848_qd-ubnd_28052025-signed.pdf" TargetMode="External"/><Relationship Id="rId182" Type="http://schemas.openxmlformats.org/officeDocument/2006/relationships/hyperlink" Target="https://ntm.snnmt.gialai.gov.vn/uploads/laws/2hoai-nhon-dot-2.pdf" TargetMode="External"/><Relationship Id="rId378" Type="http://schemas.openxmlformats.org/officeDocument/2006/relationships/hyperlink" Target="https://ntm.snnmt.gialai.gov.vn/uploads/laws/3402_qd-ubnd-sau-sap-nhap-dot-2.pdf" TargetMode="External"/><Relationship Id="rId403" Type="http://schemas.openxmlformats.org/officeDocument/2006/relationships/hyperlink" Target="https://ntm.snnptnt.binhdinh.gov.vn/laws/detail/QUYET-DINH-Phe-duyet-ket-qua-danh-gia-phan-hang-san-pham-OCOP-dot-I-nam-2023-thuoc-Chuong-trinh-moi-xa-mot-xa-mot-san-pham-huyen-Tay-Son-72/" TargetMode="External"/><Relationship Id="rId585" Type="http://schemas.openxmlformats.org/officeDocument/2006/relationships/hyperlink" Target="https://ntm.snnmt.gialai.gov.vn/uploads/laws/1quyet-dinh-2361-cong-nhan-san-pham-ocop-5-sao-nam-2025-dot-1_250625175553__26062025082725_signed.pdf" TargetMode="External"/><Relationship Id="rId750" Type="http://schemas.openxmlformats.org/officeDocument/2006/relationships/hyperlink" Target="https://ntm.snnmt.gialai.gov.vn/uploads/laws/an-khe.pdf" TargetMode="External"/><Relationship Id="rId792" Type="http://schemas.openxmlformats.org/officeDocument/2006/relationships/hyperlink" Target="https://ntm.snnmt.gialai.gov.vn/uploads/laws/phu-thien.pdf" TargetMode="External"/><Relationship Id="rId806" Type="http://schemas.openxmlformats.org/officeDocument/2006/relationships/hyperlink" Target="https://ntm.snnmt.gialai.gov.vn/uploads/laws/7duc-co.pdf" TargetMode="External"/><Relationship Id="rId848" Type="http://schemas.openxmlformats.org/officeDocument/2006/relationships/hyperlink" Target="https://ntm.snnmt.gialai.gov.vn/uploads/laws/k-rong-pa_1.pdf" TargetMode="External"/><Relationship Id="rId6" Type="http://schemas.openxmlformats.org/officeDocument/2006/relationships/hyperlink" Target="https://ntm.snnmt.gialai.gov.vn/uploads/laws/2019-qd-an-lao-ocop-2023.pdf" TargetMode="External"/><Relationship Id="rId238" Type="http://schemas.openxmlformats.org/officeDocument/2006/relationships/hyperlink" Target="https://ntm.snnmt.gialai.gov.vn/uploads/laws/19597_qd-ubnd_14112023-signed_01_1.pdf" TargetMode="External"/><Relationship Id="rId445" Type="http://schemas.openxmlformats.org/officeDocument/2006/relationships/hyperlink" Target="https://ntm.snnptnt.binhdinh.gov.vn/laws/detail/QUYET-DINH-Phe-duyet-ket-qua-danh-gia-phan-hang-san-pham-OCOP-dot-II-nam-2023-thuoc-Chuong-trinh-moi-xa-mot-xa-mot-san-pham-huyen-Tuy-Phuoc-75/" TargetMode="External"/><Relationship Id="rId487" Type="http://schemas.openxmlformats.org/officeDocument/2006/relationships/hyperlink" Target="https://ntm.snnmt.gialai.gov.vn/uploads/laws/10kbang.pdf" TargetMode="External"/><Relationship Id="rId610" Type="http://schemas.openxmlformats.org/officeDocument/2006/relationships/hyperlink" Target="https://ntm.snnmt.gialai.gov.vn/uploads/laws/chu-pah_2.pdf" TargetMode="External"/><Relationship Id="rId652" Type="http://schemas.openxmlformats.org/officeDocument/2006/relationships/hyperlink" Target="https://ntm.snnmt.gialai.gov.vn/uploads/laws/240240584_2024_40584_qd-cong-nhan-ocop-dot-1.signed.signed2024.pdf" TargetMode="External"/><Relationship Id="rId694" Type="http://schemas.openxmlformats.org/officeDocument/2006/relationships/hyperlink" Target="https://ntm.snnmt.gialai.gov.vn/uploads/laws/quyet-dinh-cong-nhan-san-pham-ocop-3-sao-nam-2023.signed.signed.pdf" TargetMode="External"/><Relationship Id="rId708" Type="http://schemas.openxmlformats.org/officeDocument/2006/relationships/hyperlink" Target="https://ntm.snnmt.gialai.gov.vn/uploads/laws/8ia-grai.pdf" TargetMode="External"/><Relationship Id="rId291" Type="http://schemas.openxmlformats.org/officeDocument/2006/relationships/hyperlink" Target="https://ntm.snnmt.gialai.gov.vn/uploads/laws/4636_qd-ubnd_11102024-signed_01.pdf" TargetMode="External"/><Relationship Id="rId305" Type="http://schemas.openxmlformats.org/officeDocument/2006/relationships/hyperlink" Target="https://ntm.snnmt.gialai.gov.vn/uploads/laws/11phu-my.pdf" TargetMode="External"/><Relationship Id="rId347" Type="http://schemas.openxmlformats.org/officeDocument/2006/relationships/hyperlink" Target="https://ntm.snnmt.gialai.gov.vn/uploads/laws/8157-qd-ubnd-quy-nhon-06092023-signed_01.pdf" TargetMode="External"/><Relationship Id="rId512" Type="http://schemas.openxmlformats.org/officeDocument/2006/relationships/hyperlink" Target="https://ntm.snnmt.gialai.gov.vn/uploads/laws/dak-po.pdf" TargetMode="External"/><Relationship Id="rId44" Type="http://schemas.openxmlformats.org/officeDocument/2006/relationships/hyperlink" Target="https://ntm.snnmt.gialai.gov.vn/uploads/laws/8947_-qdphe-duyet-ket-qua-dg-ph-sp-ocop-2024-an-nhon.pdf" TargetMode="External"/><Relationship Id="rId86" Type="http://schemas.openxmlformats.org/officeDocument/2006/relationships/hyperlink" Target="https://ntm.snnmt.gialai.gov.vn/uploads/laws/5219_qd-ubnd-hoai-an_27102023-signed_1.pdf" TargetMode="External"/><Relationship Id="rId151" Type="http://schemas.openxmlformats.org/officeDocument/2006/relationships/hyperlink" Target="https://ntm.snnmt.gialai.gov.vn/uploads/laws/qd-cong-nhan-4-sao-2025.pdf" TargetMode="External"/><Relationship Id="rId389" Type="http://schemas.openxmlformats.org/officeDocument/2006/relationships/hyperlink" Target="https://ntm.snnmt.gialai.gov.vn/uploads/laws/4014-qd-cong-nhan-san-pham-ocop-dot-i-nam-2024-9-sp_1.pdf" TargetMode="External"/><Relationship Id="rId554" Type="http://schemas.openxmlformats.org/officeDocument/2006/relationships/hyperlink" Target="https://ntm.snnmt.gialai.gov.vn/uploads/laws/437_qd-cong-nhan-san-pham-ocop-4-sao-nam-2024.signed.signed.signed.signed.pdf" TargetMode="External"/><Relationship Id="rId596" Type="http://schemas.openxmlformats.org/officeDocument/2006/relationships/hyperlink" Target="https://ntm.snnmt.gialai.gov.vn/uploads/laws/3276-qd-cong-nhan-ocop-sau-sap-nhap-dot-1.pdf" TargetMode="External"/><Relationship Id="rId761" Type="http://schemas.openxmlformats.org/officeDocument/2006/relationships/hyperlink" Target="https://ntm.snnmt.gialai.gov.vn/uploads/laws/1phu-thien.pdf" TargetMode="External"/><Relationship Id="rId817" Type="http://schemas.openxmlformats.org/officeDocument/2006/relationships/hyperlink" Target="https://ntm.snnmt.gialai.gov.vn/uploads/laws/duc-co.pdf" TargetMode="External"/><Relationship Id="rId859" Type="http://schemas.openxmlformats.org/officeDocument/2006/relationships/hyperlink" Target="https://ntm.snnmt.gialai.gov.vn/uploads/laws/krong-pa.pdf" TargetMode="External"/><Relationship Id="rId193" Type="http://schemas.openxmlformats.org/officeDocument/2006/relationships/hyperlink" Target="https://ntm.snnmt.gialai.gov.vn/uploads/laws/2hoai-nhon-dot-2.pdf" TargetMode="External"/><Relationship Id="rId207" Type="http://schemas.openxmlformats.org/officeDocument/2006/relationships/hyperlink" Target="https://ntm.snnmt.gialai.gov.vn/uploads/laws/2hoai-nhon.pdf" TargetMode="External"/><Relationship Id="rId249" Type="http://schemas.openxmlformats.org/officeDocument/2006/relationships/hyperlink" Target="https://ntm.snnmt.gialai.gov.vn/uploads/laws/2hoai-nhon-dot-2.pdf" TargetMode="External"/><Relationship Id="rId414" Type="http://schemas.openxmlformats.org/officeDocument/2006/relationships/hyperlink" Target="https://ntm.snnmt.gialai.gov.vn/uploads/laws/8653-qd-tuy-phuoc-cong-nhan-ket-qua-danh-gia-phan-hang-san-pham-ocop-nam-2023-1.pdf" TargetMode="External"/><Relationship Id="rId456" Type="http://schemas.openxmlformats.org/officeDocument/2006/relationships/hyperlink" Target="https://ntm.snnmt.gialai.gov.vn/uploads/laws/4522_qd-ubnd_08072024-signed_01.pdf" TargetMode="External"/><Relationship Id="rId498" Type="http://schemas.openxmlformats.org/officeDocument/2006/relationships/hyperlink" Target="https://ntm.snnmt.gialai.gov.vn/uploads/laws/10kbang.pdf" TargetMode="External"/><Relationship Id="rId621" Type="http://schemas.openxmlformats.org/officeDocument/2006/relationships/hyperlink" Target="https://ntm.snnmt.gialai.gov.vn/uploads/laws/qd-28-cong-nhan-sp-ocop-4-sao-dot-2-2024.pdf" TargetMode="External"/><Relationship Id="rId663" Type="http://schemas.openxmlformats.org/officeDocument/2006/relationships/hyperlink" Target="https://ntm.snnmt.gialai.gov.vn/uploads/laws/qd-ocop-3-sao-nam-2024-dot-1.signed.signed.pdf" TargetMode="External"/><Relationship Id="rId870" Type="http://schemas.openxmlformats.org/officeDocument/2006/relationships/hyperlink" Target="https://ntm.snnmt.gialai.gov.vn/uploads/laws/krong-pa.pdf" TargetMode="External"/><Relationship Id="rId13" Type="http://schemas.openxmlformats.org/officeDocument/2006/relationships/hyperlink" Target="https://ntm.snnmt.gialai.gov.vn/uploads/laws/341_qd-ubnd_27022025-signed_01.pdf" TargetMode="External"/><Relationship Id="rId109" Type="http://schemas.openxmlformats.org/officeDocument/2006/relationships/hyperlink" Target="https://ntm.snnmt.gialai.gov.vn/uploads/laws/1848_qd-ubnd_28052025-signed.pdf" TargetMode="External"/><Relationship Id="rId260" Type="http://schemas.openxmlformats.org/officeDocument/2006/relationships/hyperlink" Target="https://ntm.snnmt.gialai.gov.vn/uploads/laws/4636_qd-ubnd_11102024-signed_01.pdf" TargetMode="External"/><Relationship Id="rId316" Type="http://schemas.openxmlformats.org/officeDocument/2006/relationships/hyperlink" Target="https://ntm.snnmt.gialai.gov.vn/uploads/laws/11phu-my.pdf" TargetMode="External"/><Relationship Id="rId523" Type="http://schemas.openxmlformats.org/officeDocument/2006/relationships/hyperlink" Target="https://ntm.snnmt.gialai.gov.vn/uploads/laws/quyet-dinh-cong-nhan-sp.signed.signed.pdf" TargetMode="External"/><Relationship Id="rId719" Type="http://schemas.openxmlformats.org/officeDocument/2006/relationships/hyperlink" Target="https://ntm.snnmt.gialai.gov.vn/uploads/laws/1440-_-quyet-dinh-cong-nhan-san-pham-ocop-5-sao-nam-2025-dot-2_260422093253__22042026095029_signed.pdf" TargetMode="External"/><Relationship Id="rId55" Type="http://schemas.openxmlformats.org/officeDocument/2006/relationships/hyperlink" Target="https://ntm.snnmt.gialai.gov.vn/uploads/laws/9496-phe-duyet-ket-qua-danh-gia-phan-hang-san-pham-ocop-2023-an-nhon.pdf" TargetMode="External"/><Relationship Id="rId97" Type="http://schemas.openxmlformats.org/officeDocument/2006/relationships/hyperlink" Target="https://ntm.snnmt.gialai.gov.vn/uploads/laws/1848_qd-ubnd_28052025-signed.pdf" TargetMode="External"/><Relationship Id="rId120" Type="http://schemas.openxmlformats.org/officeDocument/2006/relationships/hyperlink" Target="https://ntm.snnmt.gialai.gov.vn/uploads/laws/3276-qd-cong-nhan-ocop-sau-sap-nhap-dot-1.pdf" TargetMode="External"/><Relationship Id="rId358" Type="http://schemas.openxmlformats.org/officeDocument/2006/relationships/hyperlink" Target="https://ntm.snnmt.gialai.gov.vn/uploads/laws/3402_qd-ubnd-sau-sap-nhap-dot-2.pdf" TargetMode="External"/><Relationship Id="rId565" Type="http://schemas.openxmlformats.org/officeDocument/2006/relationships/hyperlink" Target="https://ntm.snnmt.gialai.gov.vn/uploads/laws/3402_qd-ubnd-sau-sap-nhap-dot-2.pdf" TargetMode="External"/><Relationship Id="rId730" Type="http://schemas.openxmlformats.org/officeDocument/2006/relationships/hyperlink" Target="https://ntm.snnmt.gialai.gov.vn/uploads/laws/qd-cong-nhan-ocop.signed.signed.signed.signed.2024.pdf" TargetMode="External"/><Relationship Id="rId772" Type="http://schemas.openxmlformats.org/officeDocument/2006/relationships/hyperlink" Target="https://ntm.snnmt.gialai.gov.vn/uploads/laws/1phu-thien.pdf" TargetMode="External"/><Relationship Id="rId828" Type="http://schemas.openxmlformats.org/officeDocument/2006/relationships/hyperlink" Target="https://ntm.snnmt.gialai.gov.vn/uploads/laws/duc-co_1.pdf" TargetMode="External"/><Relationship Id="rId162" Type="http://schemas.openxmlformats.org/officeDocument/2006/relationships/hyperlink" Target="https://ntm.snnptnt.binhdinh.gov.vn/uploads/laws/qd-cong-nhan-4-sao-2025.pdf" TargetMode="External"/><Relationship Id="rId218" Type="http://schemas.openxmlformats.org/officeDocument/2006/relationships/hyperlink" Target="https://ntm.snnmt.gialai.gov.vn/uploads/laws/2hoai-nhon-dot-2.pdf" TargetMode="External"/><Relationship Id="rId425" Type="http://schemas.openxmlformats.org/officeDocument/2006/relationships/hyperlink" Target="https://ntm.snnmt.gialai.gov.vn/uploads/laws/11911-quyet-dinh-cong-nhan-ket-qua-danh-gia-phan-hang-san-pham-ocop-dot-2-tuy-phuoc-nam-2023.pdf" TargetMode="External"/><Relationship Id="rId467" Type="http://schemas.openxmlformats.org/officeDocument/2006/relationships/hyperlink" Target="https://ntm.snnmt.gialai.gov.vn/uploads/laws/932_qd-ubnd_28052025-signed.pdf" TargetMode="External"/><Relationship Id="rId632" Type="http://schemas.openxmlformats.org/officeDocument/2006/relationships/hyperlink" Target="https://ntm.snnmt.gialai.gov.vn/uploads/laws/1266-ubnd-qd-ubnd-chung-ngan-ocop-2-san-pham-1.pdf" TargetMode="External"/><Relationship Id="rId271" Type="http://schemas.openxmlformats.org/officeDocument/2006/relationships/hyperlink" Target="https://ntm.snnmt.gialai.gov.vn/uploads/laws/6015_qd-ubnd-phu-cat_24112023-signed_01.pdf" TargetMode="External"/><Relationship Id="rId674" Type="http://schemas.openxmlformats.org/officeDocument/2006/relationships/hyperlink" Target="https://ntm.snnmt.gialai.gov.vn/uploads/laws/qd-ocop-3-sao-dot-2-nam-2024-1.signed.signed.pdf" TargetMode="External"/><Relationship Id="rId881" Type="http://schemas.openxmlformats.org/officeDocument/2006/relationships/hyperlink" Target="https://ntm.snnmt.gialai.gov.vn/uploads/laws/ayunpa.pdf" TargetMode="External"/><Relationship Id="rId24" Type="http://schemas.openxmlformats.org/officeDocument/2006/relationships/hyperlink" Target="https://ntm.snnmt.gialai.gov.vn/uploads/laws/9496-phe-duyet-ket-qua-danh-gia-phan-hang-san-pham-ocop-2023-an-nhon.pdf" TargetMode="External"/><Relationship Id="rId66" Type="http://schemas.openxmlformats.org/officeDocument/2006/relationships/hyperlink" Target="https://ntm.snnmt.gialai.gov.vn/uploads/laws/7468_qd-ubnd_30052025-signed.pdf" TargetMode="External"/><Relationship Id="rId131" Type="http://schemas.openxmlformats.org/officeDocument/2006/relationships/hyperlink" Target="https://ntm.snnptnt.binhdinh.gov.vn/laws/detail/Quyet-dinh-phe-duyet-ket-qua-danh-gia-phan-hang-san-pham-OCOP-dot-1-nam-2023-thuoc-Chuong-trinh-moi-xa-mot-san-pham-huyen-Hoai-An-69/" TargetMode="External"/><Relationship Id="rId327" Type="http://schemas.openxmlformats.org/officeDocument/2006/relationships/hyperlink" Target="https://ntm.snnmt.gialai.gov.vn/uploads/laws/11phu-my.pdf" TargetMode="External"/><Relationship Id="rId369" Type="http://schemas.openxmlformats.org/officeDocument/2006/relationships/hyperlink" Target="https://ntm.snnmt.gialai.gov.vn/uploads/laws/quyet-dinh-cong-nhan-ket-qua-ocop-2024.pdf" TargetMode="External"/><Relationship Id="rId534" Type="http://schemas.openxmlformats.org/officeDocument/2006/relationships/hyperlink" Target="https://ntm.snnmt.gialai.gov.vn/uploads/laws/1440-_-quyet-dinh-cong-nhan-san-pham-ocop-5-sao-nam-2025-dot-2_260422093253__22042026095029_signed.pdf" TargetMode="External"/><Relationship Id="rId576" Type="http://schemas.openxmlformats.org/officeDocument/2006/relationships/hyperlink" Target="https://ntm.snnmt.gialai.gov.vn/uploads/laws/chu-pah-2.pdf" TargetMode="External"/><Relationship Id="rId741" Type="http://schemas.openxmlformats.org/officeDocument/2006/relationships/hyperlink" Target="https://ntm.snnmt.gialai.gov.vn/uploads/laws/437_qd-cong-nhan-san-pham-ocop-4-sao-nam-2024.signed.signed.signed.signed.pdf" TargetMode="External"/><Relationship Id="rId783" Type="http://schemas.openxmlformats.org/officeDocument/2006/relationships/hyperlink" Target="https://ntm.snnmt.gialai.gov.vn/uploads/laws/phu-thien_1.pdf" TargetMode="External"/><Relationship Id="rId839" Type="http://schemas.openxmlformats.org/officeDocument/2006/relationships/hyperlink" Target="https://ntm.snnmt.gialai.gov.vn/uploads/laws/k-rong-pa_1.pdf" TargetMode="External"/><Relationship Id="rId173" Type="http://schemas.openxmlformats.org/officeDocument/2006/relationships/hyperlink" Target="https://ntm.snnmt.gialai.gov.vn/uploads/laws/19597_qd-ubnd_14112023-signed_01_1.pdf" TargetMode="External"/><Relationship Id="rId229" Type="http://schemas.openxmlformats.org/officeDocument/2006/relationships/hyperlink" Target="https://ntm.snnmt.gialai.gov.vn/uploads/laws/1qd137-cong-nhan-sanphamocopnam2023.pdf" TargetMode="External"/><Relationship Id="rId380" Type="http://schemas.openxmlformats.org/officeDocument/2006/relationships/hyperlink" Target="https://ntm.snnmt.gialai.gov.vn/uploads/laws/8tay-son.pdf" TargetMode="External"/><Relationship Id="rId436" Type="http://schemas.openxmlformats.org/officeDocument/2006/relationships/hyperlink" Target="https://ntm.snnmt.gialai.gov.vn/uploads/laws/8653-qd-tuy-phuoc-cong-nhan-ket-qua-danh-gia-phan-hang-san-pham-ocop-nam-2023-1.pdf" TargetMode="External"/><Relationship Id="rId601" Type="http://schemas.openxmlformats.org/officeDocument/2006/relationships/hyperlink" Target="https://ntm.snnmt.gialai.gov.vn/uploads/laws/quyet-dinh-ubnd-huyen-cong-nhan-sp-ocop-dat-3-sao-sua.signed.signed.signed.signed.pdf" TargetMode="External"/><Relationship Id="rId643" Type="http://schemas.openxmlformats.org/officeDocument/2006/relationships/hyperlink" Target="https://ntm.snnmt.gialai.gov.vn/uploads/laws/3276-qd-cong-nhan-ocop-sau-sap-nhap-dot-1.pdf" TargetMode="External"/><Relationship Id="rId240" Type="http://schemas.openxmlformats.org/officeDocument/2006/relationships/hyperlink" Target="https://ntm.snnmt.gialai.gov.vn/uploads/laws/19597_qd-ubnd_14112023-signed_01_1.pdf" TargetMode="External"/><Relationship Id="rId478" Type="http://schemas.openxmlformats.org/officeDocument/2006/relationships/hyperlink" Target="https://ntm.snnmt.gialai.gov.vn/uploads/laws/3402_qd-ubnd-sau-sap-nhap-dot-2.pdf" TargetMode="External"/><Relationship Id="rId685" Type="http://schemas.openxmlformats.org/officeDocument/2006/relationships/hyperlink" Target="https://ntm.snnmt.gialai.gov.vn/uploads/laws/quyet-dinh-cong-nhan-san-pham-ocop-3-sao-nam-2023.signed.signed.pdf" TargetMode="External"/><Relationship Id="rId850" Type="http://schemas.openxmlformats.org/officeDocument/2006/relationships/hyperlink" Target="https://ntm.snnmt.gialai.gov.vn/uploads/laws/k-rong-pa_1.pdf" TargetMode="External"/><Relationship Id="rId892" Type="http://schemas.openxmlformats.org/officeDocument/2006/relationships/hyperlink" Target="https://ntm.snnmt.gialai.gov.vn/uploads/laws/11kong-chro.pdf" TargetMode="External"/><Relationship Id="rId35" Type="http://schemas.openxmlformats.org/officeDocument/2006/relationships/hyperlink" Target="https://ntm.snnmt.gialai.gov.vn/uploads/laws/9496-phe-duyet-ket-qua-danh-gia-phan-hang-san-pham-ocop-2023-an-nhon.pdf" TargetMode="External"/><Relationship Id="rId77" Type="http://schemas.openxmlformats.org/officeDocument/2006/relationships/hyperlink" Target="https://ntm.snnmt.gialai.gov.vn/uploads/laws/8947_-qdphe-duyet-ket-qua-dg-ph-sp-ocop-2024-an-nhon.pdf" TargetMode="External"/><Relationship Id="rId100" Type="http://schemas.openxmlformats.org/officeDocument/2006/relationships/hyperlink" Target="https://ntm.snnmt.gialai.gov.vn/uploads/laws/2384_qd-ubnd_14052024-signed_1.pdf" TargetMode="External"/><Relationship Id="rId282" Type="http://schemas.openxmlformats.org/officeDocument/2006/relationships/hyperlink" Target="https://ntm.snnmt.gialai.gov.vn/uploads/laws/6015_qd-ubnd-phu-cat_24112023-signed_01.pdf" TargetMode="External"/><Relationship Id="rId338" Type="http://schemas.openxmlformats.org/officeDocument/2006/relationships/hyperlink" Target="https://ntm.snnmt.gialai.gov.vn/uploads/laws/7phu-my.pdf" TargetMode="External"/><Relationship Id="rId503" Type="http://schemas.openxmlformats.org/officeDocument/2006/relationships/hyperlink" Target="https://ntm.snnmt.gialai.gov.vn/uploads/laws/kbang.pdf" TargetMode="External"/><Relationship Id="rId545" Type="http://schemas.openxmlformats.org/officeDocument/2006/relationships/hyperlink" Target="https://ntm.snnmt.gialai.gov.vn/uploads/laws/pleiku.pdf" TargetMode="External"/><Relationship Id="rId587" Type="http://schemas.openxmlformats.org/officeDocument/2006/relationships/hyperlink" Target="https://ntm.snnmt.gialai.gov.vn/uploads/laws/1quyet-dinh-2361-cong-nhan-san-pham-ocop-5-sao-nam-2025-dot-1_250625175553__26062025082725_signed.pdf" TargetMode="External"/><Relationship Id="rId710" Type="http://schemas.openxmlformats.org/officeDocument/2006/relationships/hyperlink" Target="https://ntm.snnmt.gialai.gov.vn/uploads/laws/qd-cong-nhan-ocop4sao.signed.signed.signed.signed.2024.pdf" TargetMode="External"/><Relationship Id="rId752" Type="http://schemas.openxmlformats.org/officeDocument/2006/relationships/hyperlink" Target="https://ntm.snnmt.gialai.gov.vn/uploads/laws/an-khe_1.pdf" TargetMode="External"/><Relationship Id="rId808" Type="http://schemas.openxmlformats.org/officeDocument/2006/relationships/hyperlink" Target="https://ntm.snnmt.gialai.gov.vn/uploads/laws/371_qd-cong-nhan-dot-1.2025.pdf" TargetMode="External"/><Relationship Id="rId8" Type="http://schemas.openxmlformats.org/officeDocument/2006/relationships/hyperlink" Target="https://ntm.snnmt.gialai.gov.vn/uploads/laws/3402_qd-ubnd-sau-sap-nhap-dot-2.pdf" TargetMode="External"/><Relationship Id="rId142" Type="http://schemas.openxmlformats.org/officeDocument/2006/relationships/hyperlink" Target="https://ntm.snnmt.gialai.gov.vn/uploads/laws/1848_qd-ubnd_28052025-signed.pdf" TargetMode="External"/><Relationship Id="rId184" Type="http://schemas.openxmlformats.org/officeDocument/2006/relationships/hyperlink" Target="https://ntm.snnmt.gialai.gov.vn/uploads/laws/2hoai-nhon-dot-2.pdf" TargetMode="External"/><Relationship Id="rId391" Type="http://schemas.openxmlformats.org/officeDocument/2006/relationships/hyperlink" Target="https://ntm.snnmt.gialai.gov.vn/uploads/laws/2136_qd-ubnd_26052025-signed.pdf" TargetMode="External"/><Relationship Id="rId405" Type="http://schemas.openxmlformats.org/officeDocument/2006/relationships/hyperlink" Target="https://ntm.snnmt.gialai.gov.vn/uploads/laws/8tay-son.pdf" TargetMode="External"/><Relationship Id="rId447" Type="http://schemas.openxmlformats.org/officeDocument/2006/relationships/hyperlink" Target="https://ntm.snnmt.gialai.gov.vn/uploads/laws/8653-qd-tuy-phuoc-cong-nhan-ket-qua-danh-gia-phan-hang-san-pham-ocop-nam-2023-1.pdf" TargetMode="External"/><Relationship Id="rId612" Type="http://schemas.openxmlformats.org/officeDocument/2006/relationships/hyperlink" Target="https://ntm.snnmt.gialai.gov.vn/uploads/laws/chu-pah_1.pdf" TargetMode="External"/><Relationship Id="rId794" Type="http://schemas.openxmlformats.org/officeDocument/2006/relationships/hyperlink" Target="https://ntm.snnmt.gialai.gov.vn/uploads/laws/phu-thien.pdf" TargetMode="External"/><Relationship Id="rId251" Type="http://schemas.openxmlformats.org/officeDocument/2006/relationships/hyperlink" Target="https://ntm.snnmt.gialai.gov.vn/uploads/laws/2hoai-nhon-dot-2.pdf" TargetMode="External"/><Relationship Id="rId489" Type="http://schemas.openxmlformats.org/officeDocument/2006/relationships/hyperlink" Target="https://ntm.snnmt.gialai.gov.vn/uploads/laws/10kbang.pdf" TargetMode="External"/><Relationship Id="rId654" Type="http://schemas.openxmlformats.org/officeDocument/2006/relationships/hyperlink" Target="https://ntm.snnmt.gialai.gov.vn/uploads/laws/chu-prong-dot-2.pdf" TargetMode="External"/><Relationship Id="rId696" Type="http://schemas.openxmlformats.org/officeDocument/2006/relationships/hyperlink" Target="https://ntm.snnmt.gialai.gov.vn/uploads/laws/qd-ocop-3-sao-nam-2024-dot-1.signed.signed.pdf" TargetMode="External"/><Relationship Id="rId861" Type="http://schemas.openxmlformats.org/officeDocument/2006/relationships/hyperlink" Target="https://ntm.snnmt.gialai.gov.vn/uploads/laws/36598_2025_36598_qd-cong-nhan-sp-dat-3-sao-20251.signed.signed.signed.pdf" TargetMode="External"/><Relationship Id="rId46" Type="http://schemas.openxmlformats.org/officeDocument/2006/relationships/hyperlink" Target="https://ntm.snnmt.gialai.gov.vn/uploads/laws/8947_-qdphe-duyet-ket-qua-dg-ph-sp-ocop-2024-an-nhon.pdf" TargetMode="External"/><Relationship Id="rId293" Type="http://schemas.openxmlformats.org/officeDocument/2006/relationships/hyperlink" Target="https://ntm.snnmt.gialai.gov.vn/uploads/laws/11phu-my.pdf" TargetMode="External"/><Relationship Id="rId307" Type="http://schemas.openxmlformats.org/officeDocument/2006/relationships/hyperlink" Target="https://ntm.snnmt.gialai.gov.vn/uploads/laws/7phu-my.pdf" TargetMode="External"/><Relationship Id="rId349" Type="http://schemas.openxmlformats.org/officeDocument/2006/relationships/hyperlink" Target="https://ntm.snnmt.gialai.gov.vn/uploads/laws/8157-qd-ubnd-quy-nhon-06092023-signed_01.pdf" TargetMode="External"/><Relationship Id="rId514" Type="http://schemas.openxmlformats.org/officeDocument/2006/relationships/hyperlink" Target="https://ntm.snnmt.gialai.gov.vn/uploads/laws/371_qd-cong-nhan-dot-1.2025.pdf" TargetMode="External"/><Relationship Id="rId556" Type="http://schemas.openxmlformats.org/officeDocument/2006/relationships/hyperlink" Target="https://ntm.snnmt.gialai.gov.vn/uploads/laws/pleiku_1.pdf" TargetMode="External"/><Relationship Id="rId721" Type="http://schemas.openxmlformats.org/officeDocument/2006/relationships/hyperlink" Target="https://ntm.snnmt.gialai.gov.vn/uploads/laws/qd-cong-nhan-ocop4sao.signed.signed.signed.signed.2024.pdf" TargetMode="External"/><Relationship Id="rId763" Type="http://schemas.openxmlformats.org/officeDocument/2006/relationships/hyperlink" Target="https://ntm.snnmt.gialai.gov.vn/uploads/laws/1phu-thien.pdf" TargetMode="External"/><Relationship Id="rId88" Type="http://schemas.openxmlformats.org/officeDocument/2006/relationships/hyperlink" Target="https://ntm.snnmt.gialai.gov.vn/uploads/laws/5219_qd-ubnd-hoai-an_27102023-signed_1.pdf" TargetMode="External"/><Relationship Id="rId111" Type="http://schemas.openxmlformats.org/officeDocument/2006/relationships/hyperlink" Target="https://ntm.snnmt.gialai.gov.vn/uploads/laws/5219_qd-ubnd-hoai-an_27102023-signed_1.pdf" TargetMode="External"/><Relationship Id="rId153" Type="http://schemas.openxmlformats.org/officeDocument/2006/relationships/hyperlink" Target="https://ntm.snnmt.gialai.gov.vn/uploads/laws/qd-cong-nhan-4-sao-2025.pdf" TargetMode="External"/><Relationship Id="rId195" Type="http://schemas.openxmlformats.org/officeDocument/2006/relationships/hyperlink" Target="https://ntm.snnmt.gialai.gov.vn/uploads/laws/3276-qd-cong-nhan-ocop-sau-sap-nhap-dot-1.pdf" TargetMode="External"/><Relationship Id="rId209" Type="http://schemas.openxmlformats.org/officeDocument/2006/relationships/hyperlink" Target="https://ntm.snnmt.gialai.gov.vn/uploads/laws/19597_qd-ubnd_14112023-signed_01_1.pdf" TargetMode="External"/><Relationship Id="rId360" Type="http://schemas.openxmlformats.org/officeDocument/2006/relationships/hyperlink" Target="https://ntm.snnmt.gialai.gov.vn/uploads/laws/quyet-dinh-cong-nhan-ket-qua-ocop-2024.pdf" TargetMode="External"/><Relationship Id="rId416" Type="http://schemas.openxmlformats.org/officeDocument/2006/relationships/hyperlink" Target="https://ntm.snnmt.gialai.gov.vn/uploads/laws/11911-quyet-dinh-cong-nhan-ket-qua-danh-gia-phan-hang-san-pham-ocop-dot-2-tuy-phuoc-nam-2023.pdf" TargetMode="External"/><Relationship Id="rId598" Type="http://schemas.openxmlformats.org/officeDocument/2006/relationships/hyperlink" Target="https://ntm.snnmt.gialai.gov.vn/uploads/laws/5dak-doa.pdf" TargetMode="External"/><Relationship Id="rId819" Type="http://schemas.openxmlformats.org/officeDocument/2006/relationships/hyperlink" Target="https://ntm.snnmt.gialai.gov.vn/uploads/laws/duc-co.pdf" TargetMode="External"/><Relationship Id="rId220" Type="http://schemas.openxmlformats.org/officeDocument/2006/relationships/hyperlink" Target="https://ntm.snnmt.gialai.gov.vn/uploads/laws/6664_qd-ubnd_27052025.pdf" TargetMode="External"/><Relationship Id="rId458" Type="http://schemas.openxmlformats.org/officeDocument/2006/relationships/hyperlink" Target="https://ntm.snnmt.gialai.gov.vn/uploads/laws/4522_qd-ubnd_08072024-signed_01.pdf" TargetMode="External"/><Relationship Id="rId623" Type="http://schemas.openxmlformats.org/officeDocument/2006/relationships/hyperlink" Target="https://ntm.snnmt.gialai.gov.vn/uploads/laws/qd-28-cong-nhan-sp-ocop-4-sao-dot-2-2024.pdf" TargetMode="External"/><Relationship Id="rId665" Type="http://schemas.openxmlformats.org/officeDocument/2006/relationships/hyperlink" Target="https://ntm.snnmt.gialai.gov.vn/uploads/laws/quyet-dinh-cong-nhan-san-pham-ocop-3-sao-nam-2023.signed.signed.pdf" TargetMode="External"/><Relationship Id="rId830" Type="http://schemas.openxmlformats.org/officeDocument/2006/relationships/hyperlink" Target="https://ntm.snnmt.gialai.gov.vn/uploads/laws/duc-co.pdf" TargetMode="External"/><Relationship Id="rId872" Type="http://schemas.openxmlformats.org/officeDocument/2006/relationships/hyperlink" Target="https://ntm.snnmt.gialai.gov.vn/uploads/laws/krong-pa.pdf" TargetMode="External"/><Relationship Id="rId15" Type="http://schemas.openxmlformats.org/officeDocument/2006/relationships/hyperlink" Target="https://ntm.snnmt.gialai.gov.vn/uploads/laws/341_qd-ubnd_27022025-signed_01.pdf" TargetMode="External"/><Relationship Id="rId57" Type="http://schemas.openxmlformats.org/officeDocument/2006/relationships/hyperlink" Target="https://ntm.snnmt.gialai.gov.vn/uploads/laws/9496-phe-duyet-ket-qua-danh-gia-phan-hang-san-pham-ocop-2023-an-nhon.pdf" TargetMode="External"/><Relationship Id="rId262" Type="http://schemas.openxmlformats.org/officeDocument/2006/relationships/hyperlink" Target="https://ntm.snnmt.gialai.gov.vn/uploads/laws/4636_qd-ubnd_11102024-signed_01.pdf" TargetMode="External"/><Relationship Id="rId318" Type="http://schemas.openxmlformats.org/officeDocument/2006/relationships/hyperlink" Target="https://ntm.snnmt.gialai.gov.vn/uploads/laws/7phu-my.pdf" TargetMode="External"/><Relationship Id="rId525" Type="http://schemas.openxmlformats.org/officeDocument/2006/relationships/hyperlink" Target="https://ntm.snnmt.gialai.gov.vn/uploads/laws/dak-po.pdf" TargetMode="External"/><Relationship Id="rId567" Type="http://schemas.openxmlformats.org/officeDocument/2006/relationships/hyperlink" Target="https://ntm.snnmt.gialai.gov.vn/uploads/laws/pleiku_1.pdf" TargetMode="External"/><Relationship Id="rId732" Type="http://schemas.openxmlformats.org/officeDocument/2006/relationships/hyperlink" Target="https://ntm.snnmt.gialai.gov.vn/uploads/laws/3402_qd-ubnd-sau-sap-nhap-dot-2.pdf" TargetMode="External"/><Relationship Id="rId99" Type="http://schemas.openxmlformats.org/officeDocument/2006/relationships/hyperlink" Target="https://ntm.snnmt.gialai.gov.vn/uploads/laws/1848_qd-ubnd_28052025-signed.pdf" TargetMode="External"/><Relationship Id="rId122" Type="http://schemas.openxmlformats.org/officeDocument/2006/relationships/hyperlink" Target="https://ntm.snnmt.gialai.gov.vn/uploads/laws/1848_qd-ubnd_28052025-signed.pdf" TargetMode="External"/><Relationship Id="rId164" Type="http://schemas.openxmlformats.org/officeDocument/2006/relationships/hyperlink" Target="https://ntm.snnptnt.binhdinh.gov.vn/uploads/laws/qd-cong-nhan-4-sao-2025.pdf" TargetMode="External"/><Relationship Id="rId371" Type="http://schemas.openxmlformats.org/officeDocument/2006/relationships/hyperlink" Target="https://ntm.snnmt.gialai.gov.vn/uploads/laws/quyet-dinh-cong-nhan-ket-qua-ocop-2024.pdf" TargetMode="External"/><Relationship Id="rId774" Type="http://schemas.openxmlformats.org/officeDocument/2006/relationships/hyperlink" Target="https://ntm.snnmt.gialai.gov.vn/uploads/laws/1phu-thien.pdf" TargetMode="External"/><Relationship Id="rId427" Type="http://schemas.openxmlformats.org/officeDocument/2006/relationships/hyperlink" Target="https://ntm.snnmt.gialai.gov.vn/uploads/laws/4522_qd-ubnd_08072024-signed_01.pdf" TargetMode="External"/><Relationship Id="rId469" Type="http://schemas.openxmlformats.org/officeDocument/2006/relationships/hyperlink" Target="https://ntm.snnmt.gialai.gov.vn/uploads/laws/3791_qd-ubnd_30122024-signed.pdf" TargetMode="External"/><Relationship Id="rId634" Type="http://schemas.openxmlformats.org/officeDocument/2006/relationships/hyperlink" Target="https://ntm.snnmt.gialai.gov.vn/uploads/laws/chu-puh.pdf" TargetMode="External"/><Relationship Id="rId676" Type="http://schemas.openxmlformats.org/officeDocument/2006/relationships/hyperlink" Target="https://ntm.snnmt.gialai.gov.vn/uploads/laws/quyet-dinh-cong-nhan-san-pham-ocop-3-sao-nam-2023.signed.signed.pdf" TargetMode="External"/><Relationship Id="rId841" Type="http://schemas.openxmlformats.org/officeDocument/2006/relationships/hyperlink" Target="https://ntm.snnmt.gialai.gov.vn/uploads/laws/k-rong-pa_1.pdf" TargetMode="External"/><Relationship Id="rId883" Type="http://schemas.openxmlformats.org/officeDocument/2006/relationships/hyperlink" Target="https://ntm.snnmt.gialai.gov.vn/uploads/laws/2ayunpa.pdf" TargetMode="External"/><Relationship Id="rId26" Type="http://schemas.openxmlformats.org/officeDocument/2006/relationships/hyperlink" Target="https://ntm.snnmt.gialai.gov.vn/uploads/laws/7468_qd-ubnd_30052025-signed.pdf" TargetMode="External"/><Relationship Id="rId231" Type="http://schemas.openxmlformats.org/officeDocument/2006/relationships/hyperlink" Target="https://ntm.snnmt.gialai.gov.vn/uploads/laws/1quyet-dinh-2361-cong-nhan-san-pham-ocop-5-sao-nam-2025-dot-1_250625175553__26062025082725_signed.pdf" TargetMode="External"/><Relationship Id="rId273" Type="http://schemas.openxmlformats.org/officeDocument/2006/relationships/hyperlink" Target="https://ntm.snnmt.gialai.gov.vn/uploads/laws/6015_qd-ubnd-phu-cat_24112023-signed_01.pdf" TargetMode="External"/><Relationship Id="rId329" Type="http://schemas.openxmlformats.org/officeDocument/2006/relationships/hyperlink" Target="https://ntm.snnmt.gialai.gov.vn/uploads/laws/11phu-my.pdf" TargetMode="External"/><Relationship Id="rId480" Type="http://schemas.openxmlformats.org/officeDocument/2006/relationships/hyperlink" Target="https://ntm.snnmt.gialai.gov.vn/uploads/laws/quyet-dinh-cong-nhan-sp-ocop.pdf" TargetMode="External"/><Relationship Id="rId536" Type="http://schemas.openxmlformats.org/officeDocument/2006/relationships/hyperlink" Target="https://ntm.snnmt.gialai.gov.vn/uploads/laws/pleiku.pdf" TargetMode="External"/><Relationship Id="rId701" Type="http://schemas.openxmlformats.org/officeDocument/2006/relationships/hyperlink" Target="https://ntm.snnmt.gialai.gov.vn/uploads/laws/qd-ocop-3-sao-nam-2024-dot-1.signed.signed.pdf" TargetMode="External"/><Relationship Id="rId68" Type="http://schemas.openxmlformats.org/officeDocument/2006/relationships/hyperlink" Target="https://ntm.snnmt.gialai.gov.vn/uploads/laws/7468_qd-ubnd_30052025-signed.pdf" TargetMode="External"/><Relationship Id="rId133" Type="http://schemas.openxmlformats.org/officeDocument/2006/relationships/hyperlink" Target="https://ntm.snnmt.gialai.gov.vn/uploads/laws/2384_qd-ubnd_14052024-signed_1.pdf" TargetMode="External"/><Relationship Id="rId175" Type="http://schemas.openxmlformats.org/officeDocument/2006/relationships/hyperlink" Target="https://ntm.snnmt.gialai.gov.vn/uploads/laws/19597_qd-ubnd_14112023-signed_01_1.pdf" TargetMode="External"/><Relationship Id="rId340" Type="http://schemas.openxmlformats.org/officeDocument/2006/relationships/hyperlink" Target="https://ntm.snnmt.gialai.gov.vn/uploads/laws/8157-qd-ubnd-quy-nhon-06092023-signed_01.pdf" TargetMode="External"/><Relationship Id="rId578" Type="http://schemas.openxmlformats.org/officeDocument/2006/relationships/hyperlink" Target="https://ntm.snnmt.gialai.gov.vn/uploads/laws/chu-pah-2.pdf" TargetMode="External"/><Relationship Id="rId743" Type="http://schemas.openxmlformats.org/officeDocument/2006/relationships/hyperlink" Target="https://ntm.snnmt.gialai.gov.vn/uploads/laws/437_qd-cong-nhan-san-pham-ocop-4-sao-nam-2024.signed.signed.signed.signed.pdf" TargetMode="External"/><Relationship Id="rId785" Type="http://schemas.openxmlformats.org/officeDocument/2006/relationships/hyperlink" Target="https://ntm.snnmt.gialai.gov.vn/uploads/laws/1phu-thien.pdf" TargetMode="External"/><Relationship Id="rId200" Type="http://schemas.openxmlformats.org/officeDocument/2006/relationships/hyperlink" Target="https://ntm.snnmt.gialai.gov.vn/uploads/laws/2hoai-nhon.pdf" TargetMode="External"/><Relationship Id="rId382" Type="http://schemas.openxmlformats.org/officeDocument/2006/relationships/hyperlink" Target="https://ntm.snnmt.gialai.gov.vn/uploads/laws/8tay-son.pdf" TargetMode="External"/><Relationship Id="rId438" Type="http://schemas.openxmlformats.org/officeDocument/2006/relationships/hyperlink" Target="https://ntm.snnmt.gialai.gov.vn/uploads/laws/4522_qd-ubnd_08072024-signed_01.pdf" TargetMode="External"/><Relationship Id="rId603" Type="http://schemas.openxmlformats.org/officeDocument/2006/relationships/hyperlink" Target="https://ntm.snnmt.gialai.gov.vn/uploads/laws/5dak-doa.pdf" TargetMode="External"/><Relationship Id="rId645" Type="http://schemas.openxmlformats.org/officeDocument/2006/relationships/hyperlink" Target="https://ntm.snnmt.gialai.gov.vn/uploads/laws/4chu-se.pdf" TargetMode="External"/><Relationship Id="rId687" Type="http://schemas.openxmlformats.org/officeDocument/2006/relationships/hyperlink" Target="https://ntm.snnmt.gialai.gov.vn/uploads/laws/qd-ocop-3-sao-nam-2024-dot-1.signed.signed.pdf" TargetMode="External"/><Relationship Id="rId810" Type="http://schemas.openxmlformats.org/officeDocument/2006/relationships/hyperlink" Target="https://ntm.snnmt.gialai.gov.vn/uploads/laws/7duc-co.pdf" TargetMode="External"/><Relationship Id="rId852" Type="http://schemas.openxmlformats.org/officeDocument/2006/relationships/hyperlink" Target="https://ntm.snnmt.gialai.gov.vn/uploads/laws/36598_2025_36598_qd-cong-nhan-sp-dat-3-sao-20251.signed.signed.signed.pdf" TargetMode="External"/><Relationship Id="rId242" Type="http://schemas.openxmlformats.org/officeDocument/2006/relationships/hyperlink" Target="https://ntm.snnmt.gialai.gov.vn/uploads/laws/2hoai-nhon-dot-2.pdf" TargetMode="External"/><Relationship Id="rId284" Type="http://schemas.openxmlformats.org/officeDocument/2006/relationships/hyperlink" Target="https://ntm.snnmt.gialai.gov.vn/uploads/laws/4636_qd-ubnd_11102024-signed_01.pdf" TargetMode="External"/><Relationship Id="rId491" Type="http://schemas.openxmlformats.org/officeDocument/2006/relationships/hyperlink" Target="https://ntm.snnmt.gialai.gov.vn/uploads/laws/kbang.pdf" TargetMode="External"/><Relationship Id="rId505" Type="http://schemas.openxmlformats.org/officeDocument/2006/relationships/hyperlink" Target="https://ntm.snnmt.gialai.gov.vn/uploads/laws/kbang.pdf" TargetMode="External"/><Relationship Id="rId712" Type="http://schemas.openxmlformats.org/officeDocument/2006/relationships/hyperlink" Target="https://ntm.snnmt.gialai.gov.vn/uploads/laws/qd-cong-nhan-ocop4sao.signed.signed.signed.signed.2024.pdf" TargetMode="External"/><Relationship Id="rId37" Type="http://schemas.openxmlformats.org/officeDocument/2006/relationships/hyperlink" Target="https://ntm.snnmt.gialai.gov.vn/uploads/laws/8947_-qdphe-duyet-ket-qua-dg-ph-sp-ocop-2024-an-nhon.pdf" TargetMode="External"/><Relationship Id="rId79" Type="http://schemas.openxmlformats.org/officeDocument/2006/relationships/hyperlink" Target="https://ntm.snnmt.gialai.gov.vn/uploads/laws/8947_-qdphe-duyet-ket-qua-dg-ph-sp-ocop-2024-an-nhon.pdf" TargetMode="External"/><Relationship Id="rId102" Type="http://schemas.openxmlformats.org/officeDocument/2006/relationships/hyperlink" Target="https://ntm.snnmt.gialai.gov.vn/uploads/laws/1848_qd-ubnd_28052025-signed.pdf" TargetMode="External"/><Relationship Id="rId144" Type="http://schemas.openxmlformats.org/officeDocument/2006/relationships/hyperlink" Target="https://ntm.snnmt.gialai.gov.vn/uploads/laws/19597_qd-ubnd_14112023-signed_01_1.pdf" TargetMode="External"/><Relationship Id="rId547" Type="http://schemas.openxmlformats.org/officeDocument/2006/relationships/hyperlink" Target="https://ntm.snnmt.gialai.gov.vn/uploads/laws/pleiku_1.pdf" TargetMode="External"/><Relationship Id="rId589" Type="http://schemas.openxmlformats.org/officeDocument/2006/relationships/hyperlink" Target="https://ntm.snnmt.gialai.gov.vn/uploads/laws/1quyet-dinh-2361-cong-nhan-san-pham-ocop-5-sao-nam-2025-dot-1_250625175553__26062025082725_signed.pdf" TargetMode="External"/><Relationship Id="rId754" Type="http://schemas.openxmlformats.org/officeDocument/2006/relationships/hyperlink" Target="https://ntm.snnmt.gialai.gov.vn/uploads/laws/an-khe_1.pdf" TargetMode="External"/><Relationship Id="rId796" Type="http://schemas.openxmlformats.org/officeDocument/2006/relationships/hyperlink" Target="https://ntm.snnmt.gialai.gov.vn/uploads/laws/phu-thien_1.pdf" TargetMode="External"/><Relationship Id="rId90" Type="http://schemas.openxmlformats.org/officeDocument/2006/relationships/hyperlink" Target="https://ntm.snnmt.gialai.gov.vn/uploads/laws/5219_qd-ubnd-hoai-an_27102023-signed_1.pdf" TargetMode="External"/><Relationship Id="rId186" Type="http://schemas.openxmlformats.org/officeDocument/2006/relationships/hyperlink" Target="https://ntm.snnmt.gialai.gov.vn/uploads/laws/2hoai-nhon-dot-2.pdf" TargetMode="External"/><Relationship Id="rId351" Type="http://schemas.openxmlformats.org/officeDocument/2006/relationships/hyperlink" Target="https://ntm.snnmt.gialai.gov.vn/uploads/laws/3402_qd-ubnd-sau-sap-nhap-dot-2.pdf" TargetMode="External"/><Relationship Id="rId393" Type="http://schemas.openxmlformats.org/officeDocument/2006/relationships/hyperlink" Target="https://ntm.snnmt.gialai.gov.vn/uploads/laws/3tay-son.pdf" TargetMode="External"/><Relationship Id="rId407" Type="http://schemas.openxmlformats.org/officeDocument/2006/relationships/hyperlink" Target="https://ntm.snnmt.gialai.gov.vn/uploads/laws/3tay-son.pdf" TargetMode="External"/><Relationship Id="rId449" Type="http://schemas.openxmlformats.org/officeDocument/2006/relationships/hyperlink" Target="https://ntm.snnmt.gialai.gov.vn/uploads/laws/11911-quyet-dinh-cong-nhan-ket-qua-danh-gia-phan-hang-san-pham-ocop-dot-2-tuy-phuoc-nam-2023.pdf" TargetMode="External"/><Relationship Id="rId614" Type="http://schemas.openxmlformats.org/officeDocument/2006/relationships/hyperlink" Target="https://ntm.snnmt.gialai.gov.vn/uploads/laws/chu-pah-2.pdf" TargetMode="External"/><Relationship Id="rId656" Type="http://schemas.openxmlformats.org/officeDocument/2006/relationships/hyperlink" Target="https://ntm.snnmt.gialai.gov.vn/uploads/laws/240240584_2024_40584_qd-cong-nhan-ocop-dot-1.signed.signed2024.pdf" TargetMode="External"/><Relationship Id="rId821" Type="http://schemas.openxmlformats.org/officeDocument/2006/relationships/hyperlink" Target="https://ntm.snnmt.gialai.gov.vn/uploads/laws/duc-co.pdf" TargetMode="External"/><Relationship Id="rId863" Type="http://schemas.openxmlformats.org/officeDocument/2006/relationships/hyperlink" Target="https://ntm.snnmt.gialai.gov.vn/uploads/laws/k-rong-pa_1.pdf" TargetMode="External"/><Relationship Id="rId211" Type="http://schemas.openxmlformats.org/officeDocument/2006/relationships/hyperlink" Target="https://ntm.snnmt.gialai.gov.vn/uploads/laws/19597_qd-ubnd_14112023-signed_01_1.pdf" TargetMode="External"/><Relationship Id="rId253" Type="http://schemas.openxmlformats.org/officeDocument/2006/relationships/hyperlink" Target="https://ntm.snnmt.gialai.gov.vn/uploads/laws/6664_qd-ubnd_27052025.pdf" TargetMode="External"/><Relationship Id="rId295" Type="http://schemas.openxmlformats.org/officeDocument/2006/relationships/hyperlink" Target="https://ntm.snnmt.gialai.gov.vn/uploads/laws/11phu-my.pdf" TargetMode="External"/><Relationship Id="rId309" Type="http://schemas.openxmlformats.org/officeDocument/2006/relationships/hyperlink" Target="https://ntm.snnmt.gialai.gov.vn/uploads/laws/11phu-my.pdf" TargetMode="External"/><Relationship Id="rId460" Type="http://schemas.openxmlformats.org/officeDocument/2006/relationships/hyperlink" Target="https://ntm.snnmt.gialai.gov.vn/uploads/laws/3496_qd-ubnd_03122024-signed.pdf" TargetMode="External"/><Relationship Id="rId516" Type="http://schemas.openxmlformats.org/officeDocument/2006/relationships/hyperlink" Target="https://ntm.snnmt.gialai.gov.vn/uploads/laws/6dak-po.pdf" TargetMode="External"/><Relationship Id="rId698" Type="http://schemas.openxmlformats.org/officeDocument/2006/relationships/hyperlink" Target="https://ntm.snnmt.gialai.gov.vn/uploads/laws/quyet-dinh-cong-nhan-san-pham-ocop-3-sao-nam-2023.signed.signed.pdf" TargetMode="External"/><Relationship Id="rId48" Type="http://schemas.openxmlformats.org/officeDocument/2006/relationships/hyperlink" Target="https://ntm.snnmt.gialai.gov.vn/uploads/laws/9496-phe-duyet-ket-qua-danh-gia-phan-hang-san-pham-ocop-2023-an-nhon.pdf" TargetMode="External"/><Relationship Id="rId113" Type="http://schemas.openxmlformats.org/officeDocument/2006/relationships/hyperlink" Target="https://ntm.snnmt.gialai.gov.vn/uploads/laws/2384_qd-ubnd_14052024-signed_1.pdf" TargetMode="External"/><Relationship Id="rId320" Type="http://schemas.openxmlformats.org/officeDocument/2006/relationships/hyperlink" Target="https://ntm.snnptnt.binhdinh.gov.vn/laws/detail/QUYET-DINH-Phe-duyet-ket-qua-danh-gia-phan-hang-san-pham-OCOP-nam-2023-thuoc-Chuong-trinh-moi-xa-mot-san-pham-huyen-Phu-My-77/" TargetMode="External"/><Relationship Id="rId558" Type="http://schemas.openxmlformats.org/officeDocument/2006/relationships/hyperlink" Target="https://ntm.snnmt.gialai.gov.vn/uploads/laws/pleiku_1.pdf" TargetMode="External"/><Relationship Id="rId723" Type="http://schemas.openxmlformats.org/officeDocument/2006/relationships/hyperlink" Target="https://ntm.snnmt.gialai.gov.vn/uploads/laws/qd-28-cong-nhan-sp-ocop-4-sao-dot-2-2024.pdf" TargetMode="External"/><Relationship Id="rId765" Type="http://schemas.openxmlformats.org/officeDocument/2006/relationships/hyperlink" Target="https://ntm.snnmt.gialai.gov.vn/uploads/laws/phu-thien.pdf" TargetMode="External"/><Relationship Id="rId155" Type="http://schemas.openxmlformats.org/officeDocument/2006/relationships/hyperlink" Target="https://ntm.snnmt.gialai.gov.vn/uploads/laws/qd-cong-nhan-4-sao-2025.pdf" TargetMode="External"/><Relationship Id="rId197" Type="http://schemas.openxmlformats.org/officeDocument/2006/relationships/hyperlink" Target="https://ntm.snnmt.gialai.gov.vn/uploads/laws/6664_qd-ubnd_27052025.pdf" TargetMode="External"/><Relationship Id="rId362" Type="http://schemas.openxmlformats.org/officeDocument/2006/relationships/hyperlink" Target="https://ntm.snnmt.gialai.gov.vn/uploads/laws/quyet-dinh-cong-nhan-ket-qua-ocop-2024.pdf" TargetMode="External"/><Relationship Id="rId418" Type="http://schemas.openxmlformats.org/officeDocument/2006/relationships/hyperlink" Target="https://ntm.snnmt.gialai.gov.vn/uploads/laws/11911-quyet-dinh-cong-nhan-ket-qua-danh-gia-phan-hang-san-pham-ocop-dot-2-tuy-phuoc-nam-2023.pdf" TargetMode="External"/><Relationship Id="rId625" Type="http://schemas.openxmlformats.org/officeDocument/2006/relationships/hyperlink" Target="https://ntm.snnmt.gialai.gov.vn/uploads/laws/qd-28-cong-nhan-sp-ocop-4-sao-dot-2-2024.pdf" TargetMode="External"/><Relationship Id="rId832" Type="http://schemas.openxmlformats.org/officeDocument/2006/relationships/hyperlink" Target="https://ntm.snnmt.gialai.gov.vn/uploads/laws/krong-pa.pdf" TargetMode="External"/><Relationship Id="rId222" Type="http://schemas.openxmlformats.org/officeDocument/2006/relationships/hyperlink" Target="https://ntm.snnmt.gialai.gov.vn/uploads/laws/6664_qd-ubnd_27052025.pdf" TargetMode="External"/><Relationship Id="rId264" Type="http://schemas.openxmlformats.org/officeDocument/2006/relationships/hyperlink" Target="https://ntm.snnmt.gialai.gov.vn/uploads/laws/3276-qd-cong-nhan-ocop-sau-sap-nhap-dot-1.pdf" TargetMode="External"/><Relationship Id="rId471" Type="http://schemas.openxmlformats.org/officeDocument/2006/relationships/hyperlink" Target="https://ntm.snnmt.gialai.gov.vn/uploads/laws/932_qd-ubnd_28052025-signed.pdf" TargetMode="External"/><Relationship Id="rId667" Type="http://schemas.openxmlformats.org/officeDocument/2006/relationships/hyperlink" Target="https://ntm.snnmt.gialai.gov.vn/uploads/laws/qd-ocop-3-sao-dot-2-nam-2024-1.signed.signed.pdf" TargetMode="External"/><Relationship Id="rId874" Type="http://schemas.openxmlformats.org/officeDocument/2006/relationships/hyperlink" Target="https://ntm.snnmt.gialai.gov.vn/uploads/laws/803-qd-cong-nhan-4-sao-cua-tinh.pdf" TargetMode="External"/><Relationship Id="rId17" Type="http://schemas.openxmlformats.org/officeDocument/2006/relationships/hyperlink" Target="https://ntm.snnmt.gialai.gov.vn/uploads/laws/3402_qd-ubnd-sau-sap-nhap-dot-2.pdf" TargetMode="External"/><Relationship Id="rId59" Type="http://schemas.openxmlformats.org/officeDocument/2006/relationships/hyperlink" Target="https://ntm.snnmt.gialai.gov.vn/uploads/laws/7468_qd-ubnd_30052025-signed.pdf" TargetMode="External"/><Relationship Id="rId124" Type="http://schemas.openxmlformats.org/officeDocument/2006/relationships/hyperlink" Target="https://ntm.snnmt.gialai.gov.vn/uploads/laws/qd-cong-nhan-4-sao-2025.pdf" TargetMode="External"/><Relationship Id="rId527" Type="http://schemas.openxmlformats.org/officeDocument/2006/relationships/hyperlink" Target="https://ntm.snnmt.gialai.gov.vn/uploads/laws/quyet-dinh-cong-nhan-sp.signed.signed.pdf" TargetMode="External"/><Relationship Id="rId569" Type="http://schemas.openxmlformats.org/officeDocument/2006/relationships/hyperlink" Target="https://ntm.snnmt.gialai.gov.vn/uploads/laws/chu-pah_2.pdf" TargetMode="External"/><Relationship Id="rId734" Type="http://schemas.openxmlformats.org/officeDocument/2006/relationships/hyperlink" Target="https://ntm.snnmt.gialai.gov.vn/uploads/laws/1548_qd-ubnd_03042026-signed_01.pdf" TargetMode="External"/><Relationship Id="rId776" Type="http://schemas.openxmlformats.org/officeDocument/2006/relationships/hyperlink" Target="https://ntm.snnmt.gialai.gov.vn/uploads/laws/phu-thien.pdf" TargetMode="External"/><Relationship Id="rId70" Type="http://schemas.openxmlformats.org/officeDocument/2006/relationships/hyperlink" Target="https://ntm.snnmt.gialai.gov.vn/uploads/laws/7468_qd-ubnd_30052025-signed.pdf" TargetMode="External"/><Relationship Id="rId166" Type="http://schemas.openxmlformats.org/officeDocument/2006/relationships/hyperlink" Target="https://ntm.snnptnt.binhdinh.gov.vn/uploads/laws/qd-cong-nhan-4-sao-2025.pdf" TargetMode="External"/><Relationship Id="rId331" Type="http://schemas.openxmlformats.org/officeDocument/2006/relationships/hyperlink" Target="https://ntm.snnmt.gialai.gov.vn/uploads/laws/7phu-my.pdf" TargetMode="External"/><Relationship Id="rId373" Type="http://schemas.openxmlformats.org/officeDocument/2006/relationships/hyperlink" Target="https://ntm.snnmt.gialai.gov.vn/uploads/laws/quyet-dinh-cong-nhan-ket-qua-ocop-2024.pdf" TargetMode="External"/><Relationship Id="rId429" Type="http://schemas.openxmlformats.org/officeDocument/2006/relationships/hyperlink" Target="https://ntm.snnmt.gialai.gov.vn/uploads/laws/4319-qd-cong-nhan-ocop-4-sao-2024.pdf" TargetMode="External"/><Relationship Id="rId580" Type="http://schemas.openxmlformats.org/officeDocument/2006/relationships/hyperlink" Target="https://ntm.snnmt.gialai.gov.vn/uploads/laws/3276-qd-cong-nhan-ocop-sau-sap-nhap-dot-1.pdf" TargetMode="External"/><Relationship Id="rId636" Type="http://schemas.openxmlformats.org/officeDocument/2006/relationships/hyperlink" Target="https://ntm.snnmt.gialai.gov.vn/uploads/laws/chu-puh.pdf" TargetMode="External"/><Relationship Id="rId801" Type="http://schemas.openxmlformats.org/officeDocument/2006/relationships/hyperlink" Target="https://ntm.snnmt.gialai.gov.vn/uploads/laws/7duc-co.pdf" TargetMode="External"/><Relationship Id="rId1" Type="http://schemas.openxmlformats.org/officeDocument/2006/relationships/hyperlink" Target="https://ntm.snnmt.gialai.gov.vn/uploads/laws/2019-qd-an-lao-ocop-2023.pdf" TargetMode="External"/><Relationship Id="rId233" Type="http://schemas.openxmlformats.org/officeDocument/2006/relationships/hyperlink" Target="https://ntm.snnmt.gialai.gov.vn/uploads/laws/19597_qd-ubnd_14112023-signed_01_1.pdf" TargetMode="External"/><Relationship Id="rId440" Type="http://schemas.openxmlformats.org/officeDocument/2006/relationships/hyperlink" Target="https://ntm.snnmt.gialai.gov.vn/uploads/laws/4522_qd-ubnd_08072024-signed_01.pdf" TargetMode="External"/><Relationship Id="rId678" Type="http://schemas.openxmlformats.org/officeDocument/2006/relationships/hyperlink" Target="https://ntm.snnmt.gialai.gov.vn/uploads/laws/quyet-dinh-cong-nhan-san-pham-ocop-3-sao-nam-2023.signed.signed.pdf" TargetMode="External"/><Relationship Id="rId843" Type="http://schemas.openxmlformats.org/officeDocument/2006/relationships/hyperlink" Target="https://ntm.snnmt.gialai.gov.vn/uploads/laws/36598_2025_36598_qd-cong-nhan-sp-dat-3-sao-20251.signed.signed.signed.pdf" TargetMode="External"/><Relationship Id="rId885" Type="http://schemas.openxmlformats.org/officeDocument/2006/relationships/hyperlink" Target="https://ntm.snnmt.gialai.gov.vn/uploads/laws/ia-pa.pdf" TargetMode="External"/><Relationship Id="rId28" Type="http://schemas.openxmlformats.org/officeDocument/2006/relationships/hyperlink" Target="https://ntm.snnmt.gialai.gov.vn/uploads/laws/4319-qd-cong-nhan-ocop-4-sao-2024.pdf" TargetMode="External"/><Relationship Id="rId275" Type="http://schemas.openxmlformats.org/officeDocument/2006/relationships/hyperlink" Target="https://ntm.snnmt.gialai.gov.vn/uploads/laws/6015_qd-ubnd-phu-cat_24112023-signed_01.pdf" TargetMode="External"/><Relationship Id="rId300" Type="http://schemas.openxmlformats.org/officeDocument/2006/relationships/hyperlink" Target="https://ntm.snnmt.gialai.gov.vn/uploads/laws/11phu-my.pdf" TargetMode="External"/><Relationship Id="rId482" Type="http://schemas.openxmlformats.org/officeDocument/2006/relationships/hyperlink" Target="https://ntm.snnmt.gialai.gov.vn/uploads/laws/10kbang.pdf" TargetMode="External"/><Relationship Id="rId538" Type="http://schemas.openxmlformats.org/officeDocument/2006/relationships/hyperlink" Target="https://ntm.snnmt.gialai.gov.vn/uploads/laws/pleiku.pdf" TargetMode="External"/><Relationship Id="rId703" Type="http://schemas.openxmlformats.org/officeDocument/2006/relationships/hyperlink" Target="https://ntm.snnmt.gialai.gov.vn/uploads/laws/qd-cong-nhan-ocop.signed.signed.signed.signed.signed.2024.pdf" TargetMode="External"/><Relationship Id="rId745" Type="http://schemas.openxmlformats.org/officeDocument/2006/relationships/hyperlink" Target="https://ntm.snnmt.gialai.gov.vn/uploads/laws/an-khe.pdf" TargetMode="External"/><Relationship Id="rId81" Type="http://schemas.openxmlformats.org/officeDocument/2006/relationships/hyperlink" Target="https://ntm.snnmt.gialai.gov.vn/uploads/laws/8947_-qdphe-duyet-ket-qua-dg-ph-sp-ocop-2024-an-nhon.pdf" TargetMode="External"/><Relationship Id="rId135" Type="http://schemas.openxmlformats.org/officeDocument/2006/relationships/hyperlink" Target="https://ntm.snnmt.gialai.gov.vn/uploads/laws/1848_qd-ubnd_28052025-signed.pdf" TargetMode="External"/><Relationship Id="rId177" Type="http://schemas.openxmlformats.org/officeDocument/2006/relationships/hyperlink" Target="https://ntm.snnmt.gialai.gov.vn/uploads/laws/1qd137-cong-nhan-sanphamocopnam2023.pdf" TargetMode="External"/><Relationship Id="rId342" Type="http://schemas.openxmlformats.org/officeDocument/2006/relationships/hyperlink" Target="https://ntm.snnmt.gialai.gov.vn/uploads/laws/8157-qd-ubnd-quy-nhon-06092023-signed_01.pdf" TargetMode="External"/><Relationship Id="rId384" Type="http://schemas.openxmlformats.org/officeDocument/2006/relationships/hyperlink" Target="https://ntm.snnmt.gialai.gov.vn/uploads/laws/4014-qd-cong-nhan-san-pham-ocop-dot-i-nam-2024-9-sp_1.pdf" TargetMode="External"/><Relationship Id="rId591" Type="http://schemas.openxmlformats.org/officeDocument/2006/relationships/hyperlink" Target="https://ntm.snnmt.gialai.gov.vn/uploads/laws/quyet-dinh-ubnd-huyen-cong-nhan-sp-ocop-dat-3-sao-sua.signed.signed.signed.signed.pdf" TargetMode="External"/><Relationship Id="rId605" Type="http://schemas.openxmlformats.org/officeDocument/2006/relationships/hyperlink" Target="https://ntm.snnmt.gialai.gov.vn/uploads/laws/chu-pah.pdf" TargetMode="External"/><Relationship Id="rId787" Type="http://schemas.openxmlformats.org/officeDocument/2006/relationships/hyperlink" Target="https://ntm.snnmt.gialai.gov.vn/uploads/laws/1phu-thien.pdf" TargetMode="External"/><Relationship Id="rId812" Type="http://schemas.openxmlformats.org/officeDocument/2006/relationships/hyperlink" Target="https://ntm.snnmt.gialai.gov.vn/uploads/laws/duc-co.pdf" TargetMode="External"/><Relationship Id="rId202" Type="http://schemas.openxmlformats.org/officeDocument/2006/relationships/hyperlink" Target="https://ntm.snnmt.gialai.gov.vn/uploads/laws/2hoai-nhon.pdf" TargetMode="External"/><Relationship Id="rId244" Type="http://schemas.openxmlformats.org/officeDocument/2006/relationships/hyperlink" Target="https://ntm.snnmt.gialai.gov.vn/uploads/laws/6664_qd-ubnd_27052025.pdf" TargetMode="External"/><Relationship Id="rId647" Type="http://schemas.openxmlformats.org/officeDocument/2006/relationships/hyperlink" Target="https://ntm.snnmt.gialai.gov.vn/uploads/laws/3chu-prong_1.pdf" TargetMode="External"/><Relationship Id="rId689" Type="http://schemas.openxmlformats.org/officeDocument/2006/relationships/hyperlink" Target="https://ntm.snnmt.gialai.gov.vn/uploads/laws/quyet-dinh-cong-nhan-san-pham-ocop-3-sao-nam-2023.signed.signed.pdf" TargetMode="External"/><Relationship Id="rId854" Type="http://schemas.openxmlformats.org/officeDocument/2006/relationships/hyperlink" Target="https://ntm.snnmt.gialai.gov.vn/uploads/laws/krong-pa.pdf" TargetMode="External"/><Relationship Id="rId39" Type="http://schemas.openxmlformats.org/officeDocument/2006/relationships/hyperlink" Target="https://ntm.snnmt.gialai.gov.vn/uploads/laws/8947_-qdphe-duyet-ket-qua-dg-ph-sp-ocop-2024-an-nhon.pdf" TargetMode="External"/><Relationship Id="rId286" Type="http://schemas.openxmlformats.org/officeDocument/2006/relationships/hyperlink" Target="https://ntm.snnmt.gialai.gov.vn/uploads/laws/6015_qd-ubnd-phu-cat_24112023-signed_01.pdf" TargetMode="External"/><Relationship Id="rId451" Type="http://schemas.openxmlformats.org/officeDocument/2006/relationships/hyperlink" Target="https://ntm.snnmt.gialai.gov.vn/uploads/laws/10255-_quyet-dinh-phe-duyet-ket-qua.pdf" TargetMode="External"/><Relationship Id="rId493" Type="http://schemas.openxmlformats.org/officeDocument/2006/relationships/hyperlink" Target="https://ntm.snnmt.gialai.gov.vn/uploads/laws/kbang.pdf" TargetMode="External"/><Relationship Id="rId507" Type="http://schemas.openxmlformats.org/officeDocument/2006/relationships/hyperlink" Target="https://ntm.snnmt.gialai.gov.vn/uploads/laws/6dak-po.pdf" TargetMode="External"/><Relationship Id="rId549" Type="http://schemas.openxmlformats.org/officeDocument/2006/relationships/hyperlink" Target="https://ntm.snnmt.gialai.gov.vn/uploads/laws/pleiku.pdf" TargetMode="External"/><Relationship Id="rId714" Type="http://schemas.openxmlformats.org/officeDocument/2006/relationships/hyperlink" Target="https://ntm.snnmt.gialai.gov.vn/uploads/laws/qd-cong-nhan-ocop.signed.signed.signed.signed.signed.2024.pdf" TargetMode="External"/><Relationship Id="rId756" Type="http://schemas.openxmlformats.org/officeDocument/2006/relationships/hyperlink" Target="https://ntm.snnmt.gialai.gov.vn/uploads/laws/1phu-thien.pdf" TargetMode="External"/><Relationship Id="rId50" Type="http://schemas.openxmlformats.org/officeDocument/2006/relationships/hyperlink" Target="https://ntm.snnmt.gialai.gov.vn/uploads/laws/8947_-qdphe-duyet-ket-qua-dg-ph-sp-ocop-2024-an-nhon.pdf" TargetMode="External"/><Relationship Id="rId104" Type="http://schemas.openxmlformats.org/officeDocument/2006/relationships/hyperlink" Target="https://ntm.snnmt.gialai.gov.vn/uploads/laws/1848_qd-ubnd_28052025-signed.pdf" TargetMode="External"/><Relationship Id="rId146" Type="http://schemas.openxmlformats.org/officeDocument/2006/relationships/hyperlink" Target="https://ntm.snnmt.gialai.gov.vn/uploads/laws/qd-cong-nhan-4-sao-2025.pdf" TargetMode="External"/><Relationship Id="rId188" Type="http://schemas.openxmlformats.org/officeDocument/2006/relationships/hyperlink" Target="https://ntm.snnmt.gialai.gov.vn/uploads/laws/2hoai-nhon-dot-2.pdf" TargetMode="External"/><Relationship Id="rId311" Type="http://schemas.openxmlformats.org/officeDocument/2006/relationships/hyperlink" Target="https://ntm.snnmt.gialai.gov.vn/uploads/laws/7phu-my.pdf" TargetMode="External"/><Relationship Id="rId353" Type="http://schemas.openxmlformats.org/officeDocument/2006/relationships/hyperlink" Target="https://ntm.snnmt.gialai.gov.vn/uploads/laws/8157-qd-ubnd-quy-nhon-06092023-signed_01.pdf" TargetMode="External"/><Relationship Id="rId395" Type="http://schemas.openxmlformats.org/officeDocument/2006/relationships/hyperlink" Target="https://ntm.snnmt.gialai.gov.vn/uploads/laws/2136_qd-ubnd_26052025-signed.pdf" TargetMode="External"/><Relationship Id="rId409" Type="http://schemas.openxmlformats.org/officeDocument/2006/relationships/hyperlink" Target="https://ntm.snnmt.gialai.gov.vn/uploads/laws/2136_qd-ubnd_26052025-signed.pdf" TargetMode="External"/><Relationship Id="rId560" Type="http://schemas.openxmlformats.org/officeDocument/2006/relationships/hyperlink" Target="https://ntm.snnmt.gialai.gov.vn/uploads/laws/pleiku.pdf" TargetMode="External"/><Relationship Id="rId798" Type="http://schemas.openxmlformats.org/officeDocument/2006/relationships/hyperlink" Target="https://ntm.snnmt.gialai.gov.vn/uploads/laws/phu-thien.pdf" TargetMode="External"/><Relationship Id="rId92" Type="http://schemas.openxmlformats.org/officeDocument/2006/relationships/hyperlink" Target="https://ntm.snnmt.gialai.gov.vn/uploads/laws/6322_qd-ubnd-hoai-an_19122023-signed_1.pdf" TargetMode="External"/><Relationship Id="rId213" Type="http://schemas.openxmlformats.org/officeDocument/2006/relationships/hyperlink" Target="https://ntm.snnmt.gialai.gov.vn/uploads/laws/19597_qd-ubnd_14112023-signed_01_1.pdf" TargetMode="External"/><Relationship Id="rId420" Type="http://schemas.openxmlformats.org/officeDocument/2006/relationships/hyperlink" Target="https://ntm.snnmt.gialai.gov.vn/uploads/laws/11911-quyet-dinh-cong-nhan-ket-qua-danh-gia-phan-hang-san-pham-ocop-dot-2-tuy-phuoc-nam-2023.pdf" TargetMode="External"/><Relationship Id="rId616" Type="http://schemas.openxmlformats.org/officeDocument/2006/relationships/hyperlink" Target="https://ntm.snnmt.gialai.gov.vn/uploads/laws/chu-pah-2.pdf" TargetMode="External"/><Relationship Id="rId658" Type="http://schemas.openxmlformats.org/officeDocument/2006/relationships/hyperlink" Target="https://ntm.snnmt.gialai.gov.vn/uploads/laws/274542053_2024_42053_qd-cong-nhan-ocop-dot-2.signed.signed.signed2024.pdf" TargetMode="External"/><Relationship Id="rId823" Type="http://schemas.openxmlformats.org/officeDocument/2006/relationships/hyperlink" Target="https://ntm.snnmt.gialai.gov.vn/uploads/laws/7duc-co.pdf" TargetMode="External"/><Relationship Id="rId865" Type="http://schemas.openxmlformats.org/officeDocument/2006/relationships/hyperlink" Target="https://ntm.snnmt.gialai.gov.vn/uploads/laws/k-rong-pa_1.pdf" TargetMode="External"/><Relationship Id="rId255" Type="http://schemas.openxmlformats.org/officeDocument/2006/relationships/hyperlink" Target="https://ntm.snnmt.gialai.gov.vn/uploads/laws/6015_qd-ubnd-phu-cat_24112023-signed_01.pdf" TargetMode="External"/><Relationship Id="rId297" Type="http://schemas.openxmlformats.org/officeDocument/2006/relationships/hyperlink" Target="https://ntm.snnmt.gialai.gov.vn/uploads/laws/7phu-my.pdf" TargetMode="External"/><Relationship Id="rId462" Type="http://schemas.openxmlformats.org/officeDocument/2006/relationships/hyperlink" Target="https://ntm.snnmt.gialai.gov.vn/uploads/laws/3276_qd-ubnd-vinh-thanh_12122023-signed.pdf" TargetMode="External"/><Relationship Id="rId518" Type="http://schemas.openxmlformats.org/officeDocument/2006/relationships/hyperlink" Target="https://ntm.snnmt.gialai.gov.vn/uploads/laws/6dak-po.pdf" TargetMode="External"/><Relationship Id="rId725" Type="http://schemas.openxmlformats.org/officeDocument/2006/relationships/hyperlink" Target="https://ntm.snnmt.gialai.gov.vn/uploads/laws/qd-28-cong-nhan-sp-ocop-4-sao-dot-2-2024.pdf" TargetMode="External"/><Relationship Id="rId115" Type="http://schemas.openxmlformats.org/officeDocument/2006/relationships/hyperlink" Target="https://ntm.snnmt.gialai.gov.vn/uploads/laws/1848_qd-ubnd_28052025-signed.pdf" TargetMode="External"/><Relationship Id="rId157" Type="http://schemas.openxmlformats.org/officeDocument/2006/relationships/hyperlink" Target="https://ntm.snnmt.gialai.gov.vn/uploads/laws/qd-cong-nhan-4-sao-2025.pdf" TargetMode="External"/><Relationship Id="rId322" Type="http://schemas.openxmlformats.org/officeDocument/2006/relationships/hyperlink" Target="https://ntm.snnmt.gialai.gov.vn/uploads/laws/7phu-my.pdf" TargetMode="External"/><Relationship Id="rId364" Type="http://schemas.openxmlformats.org/officeDocument/2006/relationships/hyperlink" Target="https://ntm.snnmt.gialai.gov.vn/uploads/laws/quyet-dinh-cong-nhan-ket-qua-ocop-2024.pdf" TargetMode="External"/><Relationship Id="rId767" Type="http://schemas.openxmlformats.org/officeDocument/2006/relationships/hyperlink" Target="https://ntm.snnmt.gialai.gov.vn/uploads/laws/phu-thien_1.pdf" TargetMode="External"/><Relationship Id="rId61" Type="http://schemas.openxmlformats.org/officeDocument/2006/relationships/hyperlink" Target="https://ntm.snnmt.gialai.gov.vn/uploads/laws/7468_qd-ubnd_30052025-signed.pdf" TargetMode="External"/><Relationship Id="rId199" Type="http://schemas.openxmlformats.org/officeDocument/2006/relationships/hyperlink" Target="https://ntm.snnmt.gialai.gov.vn/uploads/laws/2hoai-nhon.pdf" TargetMode="External"/><Relationship Id="rId571" Type="http://schemas.openxmlformats.org/officeDocument/2006/relationships/hyperlink" Target="https://ntm.snnmt.gialai.gov.vn/uploads/laws/chu-pah.pdf" TargetMode="External"/><Relationship Id="rId627" Type="http://schemas.openxmlformats.org/officeDocument/2006/relationships/hyperlink" Target="https://ntm.snnmt.gialai.gov.vn/uploads/laws/qd-28-cong-nhan-sp-ocop-4-sao-dot-2-2024.pdf" TargetMode="External"/><Relationship Id="rId669" Type="http://schemas.openxmlformats.org/officeDocument/2006/relationships/hyperlink" Target="https://ntm.snnmt.gialai.gov.vn/uploads/laws/quyet-dinh-cong-nhan-san-pham-ocop-3-sao-nam-2023.signed.signed.pdf" TargetMode="External"/><Relationship Id="rId834" Type="http://schemas.openxmlformats.org/officeDocument/2006/relationships/hyperlink" Target="https://ntm.snnmt.gialai.gov.vn/uploads/laws/k-rong-pa_1.pdf" TargetMode="External"/><Relationship Id="rId876" Type="http://schemas.openxmlformats.org/officeDocument/2006/relationships/hyperlink" Target="https://ntm.snnmt.gialai.gov.vn/uploads/laws/qd-28-cong-nhan-sp-ocop-4-sao-dot-2-2024.pdf" TargetMode="External"/><Relationship Id="rId19" Type="http://schemas.openxmlformats.org/officeDocument/2006/relationships/hyperlink" Target="https://ntm.snnmt.gialai.gov.vn/uploads/laws/quyet-dinh-cong-nhan-ket-qua-danh-gia-phan-hang-san-pham-ocop-nam-2024-dot-1-1.pdf" TargetMode="External"/><Relationship Id="rId224" Type="http://schemas.openxmlformats.org/officeDocument/2006/relationships/hyperlink" Target="https://ntm.snnmt.gialai.gov.vn/uploads/laws/2hoai-nhon-dot-2.pdf" TargetMode="External"/><Relationship Id="rId266" Type="http://schemas.openxmlformats.org/officeDocument/2006/relationships/hyperlink" Target="https://ntm.snnmt.gialai.gov.vn/uploads/laws/4636_qd-ubnd_11102024-signed_01.pdf" TargetMode="External"/><Relationship Id="rId431" Type="http://schemas.openxmlformats.org/officeDocument/2006/relationships/hyperlink" Target="https://ntm.snnmt.gialai.gov.vn/uploads/laws/10255-_quyet-dinh-phe-duyet-ket-qua.pdf" TargetMode="External"/><Relationship Id="rId473" Type="http://schemas.openxmlformats.org/officeDocument/2006/relationships/hyperlink" Target="https://ntm.snnmt.gialai.gov.vn/uploads/laws/3496_qd-ubnd_03122024-signed.pdf" TargetMode="External"/><Relationship Id="rId529" Type="http://schemas.openxmlformats.org/officeDocument/2006/relationships/hyperlink" Target="https://ntm.snnmt.gialai.gov.vn/uploads/laws/an-khe_1.pdf" TargetMode="External"/><Relationship Id="rId680" Type="http://schemas.openxmlformats.org/officeDocument/2006/relationships/hyperlink" Target="https://ntm.snnmt.gialai.gov.vn/uploads/laws/qd-ocop-3-sao-dot-2-nam-2024-1.signed.signed.pdf" TargetMode="External"/><Relationship Id="rId736" Type="http://schemas.openxmlformats.org/officeDocument/2006/relationships/hyperlink" Target="https://ntm.snnmt.gialai.gov.vn/uploads/laws/qd-cong-nhan-ocop.signed.signed.signed.signed.signed.2024.pdf" TargetMode="External"/><Relationship Id="rId30" Type="http://schemas.openxmlformats.org/officeDocument/2006/relationships/hyperlink" Target="https://ntm.snnmt.gialai.gov.vn/uploads/laws/qd-cong-nhan-4-sao-2025.pdf" TargetMode="External"/><Relationship Id="rId126" Type="http://schemas.openxmlformats.org/officeDocument/2006/relationships/hyperlink" Target="https://ntm.snnmt.gialai.gov.vn/uploads/laws/1848_qd-ubnd_28052025-signed.pdf" TargetMode="External"/><Relationship Id="rId168" Type="http://schemas.openxmlformats.org/officeDocument/2006/relationships/hyperlink" Target="https://ntm.snnptnt.binhdinh.gov.vn/uploads/laws/qd-cong-nhan-4-sao-2025.pdf" TargetMode="External"/><Relationship Id="rId333" Type="http://schemas.openxmlformats.org/officeDocument/2006/relationships/hyperlink" Target="https://ntm.snnmt.gialai.gov.vn/uploads/laws/11phu-my.pdf" TargetMode="External"/><Relationship Id="rId540" Type="http://schemas.openxmlformats.org/officeDocument/2006/relationships/hyperlink" Target="https://ntm.snnmt.gialai.gov.vn/uploads/laws/pleiku.pdf" TargetMode="External"/><Relationship Id="rId778" Type="http://schemas.openxmlformats.org/officeDocument/2006/relationships/hyperlink" Target="https://ntm.snnmt.gialai.gov.vn/uploads/laws/phu-thien_1.pdf" TargetMode="External"/><Relationship Id="rId72" Type="http://schemas.openxmlformats.org/officeDocument/2006/relationships/hyperlink" Target="https://ntm.snnmt.gialai.gov.vn/uploads/laws/8947_-qdphe-duyet-ket-qua-dg-ph-sp-ocop-2024-an-nhon.pdf" TargetMode="External"/><Relationship Id="rId375" Type="http://schemas.openxmlformats.org/officeDocument/2006/relationships/hyperlink" Target="https://ntm.snnmt.gialai.gov.vn/uploads/laws/8157-qd-ubnd-quy-nhon-06092023-signed_01.pdf" TargetMode="External"/><Relationship Id="rId582" Type="http://schemas.openxmlformats.org/officeDocument/2006/relationships/hyperlink" Target="https://ntm.snnmt.gialai.gov.vn/uploads/laws/qd-28-cong-nhan-sp-ocop-4-sao-dot-2-2024.pdf" TargetMode="External"/><Relationship Id="rId638" Type="http://schemas.openxmlformats.org/officeDocument/2006/relationships/hyperlink" Target="https://ntm.snnmt.gialai.gov.vn/uploads/laws/803-qd-cong-nhan-4-sao-cua-tinh.pdf" TargetMode="External"/><Relationship Id="rId803" Type="http://schemas.openxmlformats.org/officeDocument/2006/relationships/hyperlink" Target="https://ntm.snnmt.gialai.gov.vn/uploads/laws/7duc-co.pdf" TargetMode="External"/><Relationship Id="rId845" Type="http://schemas.openxmlformats.org/officeDocument/2006/relationships/hyperlink" Target="https://ntm.snnmt.gialai.gov.vn/uploads/laws/k-rong-pa_1.pdf" TargetMode="External"/><Relationship Id="rId3" Type="http://schemas.openxmlformats.org/officeDocument/2006/relationships/hyperlink" Target="https://ntm.snnmt.gialai.gov.vn/uploads/laws/341_qd-ubnd_27022025-signed_01.pdf" TargetMode="External"/><Relationship Id="rId235" Type="http://schemas.openxmlformats.org/officeDocument/2006/relationships/hyperlink" Target="https://ntm.snnmt.gialai.gov.vn/uploads/laws/19597_qd-ubnd_14112023-signed_01_1.pdf" TargetMode="External"/><Relationship Id="rId277" Type="http://schemas.openxmlformats.org/officeDocument/2006/relationships/hyperlink" Target="https://ntm.snnmt.gialai.gov.vn/uploads/laws/4636_qd-ubnd_11102024-signed_01.pdf" TargetMode="External"/><Relationship Id="rId400" Type="http://schemas.openxmlformats.org/officeDocument/2006/relationships/hyperlink" Target="https://ntm.snnmt.gialai.gov.vn/uploads/laws/8tay-son.pdf" TargetMode="External"/><Relationship Id="rId442" Type="http://schemas.openxmlformats.org/officeDocument/2006/relationships/hyperlink" Target="https://ntm.snnmt.gialai.gov.vn/uploads/laws/4522_qd-ubnd_08072024-signed_01.pdf" TargetMode="External"/><Relationship Id="rId484" Type="http://schemas.openxmlformats.org/officeDocument/2006/relationships/hyperlink" Target="https://ntm.snnmt.gialai.gov.vn/uploads/laws/10kbang.pdf" TargetMode="External"/><Relationship Id="rId705" Type="http://schemas.openxmlformats.org/officeDocument/2006/relationships/hyperlink" Target="https://ntm.snnmt.gialai.gov.vn/uploads/laws/803-qd-cong-nhan-4-sao-cua-tinh.pdf" TargetMode="External"/><Relationship Id="rId887" Type="http://schemas.openxmlformats.org/officeDocument/2006/relationships/hyperlink" Target="https://ntm.snnmt.gialai.gov.vn/uploads/laws/1548_qd-ubnd_03042026-signed_01.pdf" TargetMode="External"/><Relationship Id="rId137" Type="http://schemas.openxmlformats.org/officeDocument/2006/relationships/hyperlink" Target="https://ntm.snnmt.gialai.gov.vn/uploads/laws/2384_qd-ubnd_14052024-signed_1.pdf" TargetMode="External"/><Relationship Id="rId302" Type="http://schemas.openxmlformats.org/officeDocument/2006/relationships/hyperlink" Target="https://ntm.snnmt.gialai.gov.vn/uploads/laws/11phu-my.pdf" TargetMode="External"/><Relationship Id="rId344" Type="http://schemas.openxmlformats.org/officeDocument/2006/relationships/hyperlink" Target="https://ntm.snnmt.gialai.gov.vn/uploads/laws/quyet-dinh-cong-nhan-ket-qua-ocop-2024.pdf" TargetMode="External"/><Relationship Id="rId691" Type="http://schemas.openxmlformats.org/officeDocument/2006/relationships/hyperlink" Target="https://ntm.snnmt.gialai.gov.vn/uploads/laws/qd-ocop-3-sao-nam-2024-dot-1.signed.signed.pdf" TargetMode="External"/><Relationship Id="rId747" Type="http://schemas.openxmlformats.org/officeDocument/2006/relationships/hyperlink" Target="https://ntm.snnmt.gialai.gov.vn/uploads/laws/an-khe_1.pdf" TargetMode="External"/><Relationship Id="rId789" Type="http://schemas.openxmlformats.org/officeDocument/2006/relationships/hyperlink" Target="https://ntm.snnmt.gialai.gov.vn/uploads/laws/1phu-thien.pdf" TargetMode="External"/><Relationship Id="rId41" Type="http://schemas.openxmlformats.org/officeDocument/2006/relationships/hyperlink" Target="https://ntm.snnmt.gialai.gov.vn/uploads/laws/9496-phe-duyet-ket-qua-danh-gia-phan-hang-san-pham-ocop-2023-an-nhon.pdf" TargetMode="External"/><Relationship Id="rId83" Type="http://schemas.openxmlformats.org/officeDocument/2006/relationships/hyperlink" Target="https://ntm.snnmt.gialai.gov.vn/uploads/laws/9496-phe-duyet-ket-qua-danh-gia-phan-hang-san-pham-ocop-2023-an-nhon.pdf" TargetMode="External"/><Relationship Id="rId179" Type="http://schemas.openxmlformats.org/officeDocument/2006/relationships/hyperlink" Target="https://ntm.snnmt.gialai.gov.vn/uploads/laws/2hoai-nhon.pdf" TargetMode="External"/><Relationship Id="rId386" Type="http://schemas.openxmlformats.org/officeDocument/2006/relationships/hyperlink" Target="https://ntm.snnmt.gialai.gov.vn/uploads/laws/4014-qd-cong-nhan-san-pham-ocop-dot-i-nam-2024-9-sp_1.pdf" TargetMode="External"/><Relationship Id="rId551" Type="http://schemas.openxmlformats.org/officeDocument/2006/relationships/hyperlink" Target="https://ntm.snnmt.gialai.gov.vn/uploads/laws/pleiku.pdf" TargetMode="External"/><Relationship Id="rId593" Type="http://schemas.openxmlformats.org/officeDocument/2006/relationships/hyperlink" Target="https://ntm.snnmt.gialai.gov.vn/uploads/laws/5dak-doa.pdf" TargetMode="External"/><Relationship Id="rId607" Type="http://schemas.openxmlformats.org/officeDocument/2006/relationships/hyperlink" Target="https://ntm.snnmt.gialai.gov.vn/uploads/laws/chu-pah.pdf" TargetMode="External"/><Relationship Id="rId649" Type="http://schemas.openxmlformats.org/officeDocument/2006/relationships/hyperlink" Target="https://ntm.snnmt.gialai.gov.vn/uploads/laws/chu-prong-dot-2.pdf" TargetMode="External"/><Relationship Id="rId814" Type="http://schemas.openxmlformats.org/officeDocument/2006/relationships/hyperlink" Target="https://ntm.snnmt.gialai.gov.vn/uploads/laws/7duc-co.pdf" TargetMode="External"/><Relationship Id="rId856" Type="http://schemas.openxmlformats.org/officeDocument/2006/relationships/hyperlink" Target="https://ntm.snnmt.gialai.gov.vn/uploads/laws/k-rong-pa_1.pdf" TargetMode="External"/><Relationship Id="rId190" Type="http://schemas.openxmlformats.org/officeDocument/2006/relationships/hyperlink" Target="https://ntm.snnmt.gialai.gov.vn/uploads/laws/2hoai-nhon-dot-2.pdf" TargetMode="External"/><Relationship Id="rId204" Type="http://schemas.openxmlformats.org/officeDocument/2006/relationships/hyperlink" Target="https://ntm.snnmt.gialai.gov.vn/uploads/laws/2hoai-nhon.pdf" TargetMode="External"/><Relationship Id="rId246" Type="http://schemas.openxmlformats.org/officeDocument/2006/relationships/hyperlink" Target="https://ntm.snnmt.gialai.gov.vn/uploads/laws/19597_qd-ubnd_14112023-signed_01_1.pdf" TargetMode="External"/><Relationship Id="rId288" Type="http://schemas.openxmlformats.org/officeDocument/2006/relationships/hyperlink" Target="https://ntm.snnmt.gialai.gov.vn/uploads/laws/6015_qd-ubnd-phu-cat_24112023-signed_01.pdf" TargetMode="External"/><Relationship Id="rId411" Type="http://schemas.openxmlformats.org/officeDocument/2006/relationships/hyperlink" Target="https://ntm.snnmt.gialai.gov.vn/uploads/laws/11911-quyet-dinh-cong-nhan-ket-qua-danh-gia-phan-hang-san-pham-ocop-dot-2-tuy-phuoc-nam-2023.pdf" TargetMode="External"/><Relationship Id="rId453" Type="http://schemas.openxmlformats.org/officeDocument/2006/relationships/hyperlink" Target="https://ntm.snnmt.gialai.gov.vn/uploads/laws/3402_qd-ubnd-sau-sap-nhap-dot-2.pdf" TargetMode="External"/><Relationship Id="rId509" Type="http://schemas.openxmlformats.org/officeDocument/2006/relationships/hyperlink" Target="https://ntm.snnmt.gialai.gov.vn/uploads/laws/dak-po.pdf" TargetMode="External"/><Relationship Id="rId660" Type="http://schemas.openxmlformats.org/officeDocument/2006/relationships/hyperlink" Target="https://ntm.snnmt.gialai.gov.vn/uploads/laws/quyet-dinh-ubnd-huyen-cong-nhan-sp-ocop-dat-3-sao-sua.signed.signed.signed.signed.pdf" TargetMode="External"/><Relationship Id="rId106" Type="http://schemas.openxmlformats.org/officeDocument/2006/relationships/hyperlink" Target="https://ntm.snnmt.gialai.gov.vn/uploads/laws/2384_qd-ubnd_14052024-signed_1.pdf" TargetMode="External"/><Relationship Id="rId313" Type="http://schemas.openxmlformats.org/officeDocument/2006/relationships/hyperlink" Target="https://ntm.snnmt.gialai.gov.vn/uploads/laws/3276-qd-cong-nhan-ocop-sau-sap-nhap-dot-1.pdf" TargetMode="External"/><Relationship Id="rId495" Type="http://schemas.openxmlformats.org/officeDocument/2006/relationships/hyperlink" Target="https://ntm.snnmt.gialai.gov.vn/uploads/laws/kbang.pdf" TargetMode="External"/><Relationship Id="rId716" Type="http://schemas.openxmlformats.org/officeDocument/2006/relationships/hyperlink" Target="https://ntm.snnmt.gialai.gov.vn/uploads/laws/1440-_-quyet-dinh-cong-nhan-san-pham-ocop-5-sao-nam-2025-dot-2_260422093253__22042026095029_signed.pdf" TargetMode="External"/><Relationship Id="rId758" Type="http://schemas.openxmlformats.org/officeDocument/2006/relationships/hyperlink" Target="https://ntm.snnmt.gialai.gov.vn/uploads/laws/phu-thien.pdf" TargetMode="External"/><Relationship Id="rId10" Type="http://schemas.openxmlformats.org/officeDocument/2006/relationships/hyperlink" Target="https://ntm.snnmt.gialai.gov.vn/uploads/laws/341_qd-ubnd_27022025-signed_01.pdf" TargetMode="External"/><Relationship Id="rId52" Type="http://schemas.openxmlformats.org/officeDocument/2006/relationships/hyperlink" Target="https://ntm.snnptnt.binhdinh.gov.vn/laws/detail/Ve-viec-cong-nhan-ket-qua-danh-gia-phan-hang-san-pham-dat-OCOP-4-sao-nam-2023-thuoc-Chuong-trinh-moi-xa-mot-san-pham-tinh-Binh-Dinh-50/" TargetMode="External"/><Relationship Id="rId94" Type="http://schemas.openxmlformats.org/officeDocument/2006/relationships/hyperlink" Target="https://ntm.snnmt.gialai.gov.vn/uploads/laws/2384_qd-ubnd_14052024-signed_1.pdf" TargetMode="External"/><Relationship Id="rId148" Type="http://schemas.openxmlformats.org/officeDocument/2006/relationships/hyperlink" Target="https://ntm.snnptnt.binhdinh.gov.vn/uploads/laws/qd-cong-nhan-4-sao-2025.pdf" TargetMode="External"/><Relationship Id="rId355" Type="http://schemas.openxmlformats.org/officeDocument/2006/relationships/hyperlink" Target="https://ntm.snnmt.gialai.gov.vn/uploads/laws/3402_qd-ubnd-sau-sap-nhap-dot-2.pdf" TargetMode="External"/><Relationship Id="rId397" Type="http://schemas.openxmlformats.org/officeDocument/2006/relationships/hyperlink" Target="https://ntm.snnmt.gialai.gov.vn/uploads/laws/8tay-son.pdf" TargetMode="External"/><Relationship Id="rId520" Type="http://schemas.openxmlformats.org/officeDocument/2006/relationships/hyperlink" Target="https://ntm.snnmt.gialai.gov.vn/uploads/laws/quyet-dinh-cong-nhan-sp-nam-2024.signed.signed.pdf" TargetMode="External"/><Relationship Id="rId562" Type="http://schemas.openxmlformats.org/officeDocument/2006/relationships/hyperlink" Target="https://ntm.snnmt.gialai.gov.vn/uploads/laws/pleiku.pdf" TargetMode="External"/><Relationship Id="rId618" Type="http://schemas.openxmlformats.org/officeDocument/2006/relationships/hyperlink" Target="https://ntm.snnmt.gialai.gov.vn/uploads/laws/chu-pah_2.pdf" TargetMode="External"/><Relationship Id="rId825" Type="http://schemas.openxmlformats.org/officeDocument/2006/relationships/hyperlink" Target="https://ntm.snnmt.gialai.gov.vn/uploads/laws/7duc-co.pdf" TargetMode="External"/><Relationship Id="rId215" Type="http://schemas.openxmlformats.org/officeDocument/2006/relationships/hyperlink" Target="https://ntm.snnmt.gialai.gov.vn/uploads/laws/21495-qd-ubnd.pdf" TargetMode="External"/><Relationship Id="rId257" Type="http://schemas.openxmlformats.org/officeDocument/2006/relationships/hyperlink" Target="https://ntm.snnmt.gialai.gov.vn/uploads/laws/4636_qd-ubnd_11102024-signed_01.pdf" TargetMode="External"/><Relationship Id="rId422" Type="http://schemas.openxmlformats.org/officeDocument/2006/relationships/hyperlink" Target="https://ntm.snnmt.gialai.gov.vn/uploads/laws/11911-quyet-dinh-cong-nhan-ket-qua-danh-gia-phan-hang-san-pham-ocop-dot-2-tuy-phuoc-nam-2023.pdf" TargetMode="External"/><Relationship Id="rId464" Type="http://schemas.openxmlformats.org/officeDocument/2006/relationships/hyperlink" Target="https://ntm.snnmt.gialai.gov.vn/uploads/laws/3276_qd-ubnd-vinh-thanh_12122023-signed.pdf" TargetMode="External"/><Relationship Id="rId867" Type="http://schemas.openxmlformats.org/officeDocument/2006/relationships/hyperlink" Target="https://ntm.snnmt.gialai.gov.vn/uploads/laws/36685_2025_36685_qd-cong-nhan-sp-dat-3-sao-2025-dot-2-2.signed.signed.signed.pdf" TargetMode="External"/><Relationship Id="rId299" Type="http://schemas.openxmlformats.org/officeDocument/2006/relationships/hyperlink" Target="https://ntm.snnmt.gialai.gov.vn/uploads/laws/11phu-my.pdf" TargetMode="External"/><Relationship Id="rId727" Type="http://schemas.openxmlformats.org/officeDocument/2006/relationships/hyperlink" Target="https://ntm.snnmt.gialai.gov.vn/uploads/laws/qd-cong-nhan-ocop4sao.signed.signed.signed.signed.2024.pdf" TargetMode="External"/><Relationship Id="rId63" Type="http://schemas.openxmlformats.org/officeDocument/2006/relationships/hyperlink" Target="https://ntm.snnmt.gialai.gov.vn/uploads/laws/7468_qd-ubnd_30052025-signed.pdf" TargetMode="External"/><Relationship Id="rId159" Type="http://schemas.openxmlformats.org/officeDocument/2006/relationships/hyperlink" Target="https://ntm.snnmt.gialai.gov.vn/uploads/laws/qd-cong-nhan-4-sao-2025.pdf" TargetMode="External"/><Relationship Id="rId366" Type="http://schemas.openxmlformats.org/officeDocument/2006/relationships/hyperlink" Target="https://ntm.snnmt.gialai.gov.vn/uploads/laws/quyet-dinh-cong-nhan-ket-qua-ocop-2024.pdf" TargetMode="External"/><Relationship Id="rId573" Type="http://schemas.openxmlformats.org/officeDocument/2006/relationships/hyperlink" Target="https://ntm.snnmt.gialai.gov.vn/uploads/laws/chu-pah.pdf" TargetMode="External"/><Relationship Id="rId780" Type="http://schemas.openxmlformats.org/officeDocument/2006/relationships/hyperlink" Target="https://ntm.snnmt.gialai.gov.vn/uploads/laws/phu-thien_1.pdf" TargetMode="External"/><Relationship Id="rId226" Type="http://schemas.openxmlformats.org/officeDocument/2006/relationships/hyperlink" Target="https://ntm.snnmt.gialai.gov.vn/uploads/laws/1qd137-cong-nhan-sanphamocopnam2023.pdf" TargetMode="External"/><Relationship Id="rId433" Type="http://schemas.openxmlformats.org/officeDocument/2006/relationships/hyperlink" Target="https://ntm.snnptnt.binhdinh.gov.vn/laws/detail/QUYET-DINH-Phe-duyet-ket-qua-danh-gia-phan-hang-san-pham-OCOP-dot-I-nam-2023-thuoc-Chuong-trinh-moi-xa-mot-xa-mot-san-pham-huyen-Tuy-Phuoc-73/" TargetMode="External"/><Relationship Id="rId878" Type="http://schemas.openxmlformats.org/officeDocument/2006/relationships/hyperlink" Target="https://ntm.snnmt.gialai.gov.vn/uploads/laws/2ayunpa.pdf" TargetMode="External"/><Relationship Id="rId640" Type="http://schemas.openxmlformats.org/officeDocument/2006/relationships/hyperlink" Target="https://ntm.snnmt.gialai.gov.vn/uploads/laws/4chu-se.pdf" TargetMode="External"/><Relationship Id="rId738" Type="http://schemas.openxmlformats.org/officeDocument/2006/relationships/hyperlink" Target="https://ntm.snnmt.gialai.gov.vn/uploads/laws/8ia-grai.pdf" TargetMode="External"/><Relationship Id="rId74" Type="http://schemas.openxmlformats.org/officeDocument/2006/relationships/hyperlink" Target="https://ntm.snnmt.gialai.gov.vn/uploads/laws/8947_-qdphe-duyet-ket-qua-dg-ph-sp-ocop-2024-an-nhon.pdf" TargetMode="External"/><Relationship Id="rId377" Type="http://schemas.openxmlformats.org/officeDocument/2006/relationships/hyperlink" Target="https://ntm.snnmt.gialai.gov.vn/uploads/laws/1qd137-cong-nhan-sanphamocopnam2023.pdf" TargetMode="External"/><Relationship Id="rId500" Type="http://schemas.openxmlformats.org/officeDocument/2006/relationships/hyperlink" Target="https://ntm.snnmt.gialai.gov.vn/uploads/laws/kbang.pdf" TargetMode="External"/><Relationship Id="rId584" Type="http://schemas.openxmlformats.org/officeDocument/2006/relationships/hyperlink" Target="https://ntm.snnmt.gialai.gov.vn/uploads/laws/3276-qd-cong-nhan-ocop-sau-sap-nhap-dot-1.pdf" TargetMode="External"/><Relationship Id="rId805" Type="http://schemas.openxmlformats.org/officeDocument/2006/relationships/hyperlink" Target="https://ntm.snnmt.gialai.gov.vn/uploads/laws/7duc-co.pdf" TargetMode="External"/><Relationship Id="rId5" Type="http://schemas.openxmlformats.org/officeDocument/2006/relationships/hyperlink" Target="https://ntm.snnmt.gialai.gov.vn/uploads/laws/3276-qd-cong-nhan-ocop-sau-sap-nhap-dot-1.pdf" TargetMode="External"/><Relationship Id="rId237" Type="http://schemas.openxmlformats.org/officeDocument/2006/relationships/hyperlink" Target="https://ntm.snnmt.gialai.gov.vn/uploads/laws/19597_qd-ubnd_14112023-signed_01_1.pdf" TargetMode="External"/><Relationship Id="rId791" Type="http://schemas.openxmlformats.org/officeDocument/2006/relationships/hyperlink" Target="https://ntm.snnmt.gialai.gov.vn/uploads/laws/phu-thien.pdf" TargetMode="External"/><Relationship Id="rId889" Type="http://schemas.openxmlformats.org/officeDocument/2006/relationships/hyperlink" Target="https://ntm.snnmt.gialai.gov.vn/uploads/laws/9ia-pa.pdf" TargetMode="External"/><Relationship Id="rId444" Type="http://schemas.openxmlformats.org/officeDocument/2006/relationships/hyperlink" Target="https://ntm.snnmt.gialai.gov.vn/uploads/laws/4522_qd-ubnd_08072024-signed_01.pdf" TargetMode="External"/><Relationship Id="rId651" Type="http://schemas.openxmlformats.org/officeDocument/2006/relationships/hyperlink" Target="https://ntm.snnmt.gialai.gov.vn/uploads/laws/3chu-prong_1.pdf" TargetMode="External"/><Relationship Id="rId749" Type="http://schemas.openxmlformats.org/officeDocument/2006/relationships/hyperlink" Target="https://ntm.snnmt.gialai.gov.vn/uploads/laws/an-khe_2.pdf" TargetMode="External"/><Relationship Id="rId290" Type="http://schemas.openxmlformats.org/officeDocument/2006/relationships/hyperlink" Target="https://ntm.snnmt.gialai.gov.vn/uploads/laws/4636_qd-ubnd_11102024-signed_01.pdf" TargetMode="External"/><Relationship Id="rId304" Type="http://schemas.openxmlformats.org/officeDocument/2006/relationships/hyperlink" Target="https://ntm.snnmt.gialai.gov.vn/uploads/laws/11phu-my.pdf" TargetMode="External"/><Relationship Id="rId388" Type="http://schemas.openxmlformats.org/officeDocument/2006/relationships/hyperlink" Target="https://ntm.snnmt.gialai.gov.vn/uploads/laws/4014-qd-cong-nhan-san-pham-ocop-dot-i-nam-2024-9-sp_1.pdf" TargetMode="External"/><Relationship Id="rId511" Type="http://schemas.openxmlformats.org/officeDocument/2006/relationships/hyperlink" Target="https://ntm.snnmt.gialai.gov.vn/uploads/laws/qd-329-cong-nhan-san-pham-ocop-tinh-dau-sa.pdf" TargetMode="External"/><Relationship Id="rId609" Type="http://schemas.openxmlformats.org/officeDocument/2006/relationships/hyperlink" Target="https://ntm.snnmt.gialai.gov.vn/uploads/laws/chu-pah_2.pdf" TargetMode="External"/><Relationship Id="rId85" Type="http://schemas.openxmlformats.org/officeDocument/2006/relationships/hyperlink" Target="https://ntm.snnmt.gialai.gov.vn/uploads/laws/5219_qd-ubnd-hoai-an_27102023-signed_1.pdf" TargetMode="External"/><Relationship Id="rId150" Type="http://schemas.openxmlformats.org/officeDocument/2006/relationships/hyperlink" Target="https://ntm.snnptnt.binhdinh.gov.vn/uploads/laws/qd-cong-nhan-4-sao-2025.pdf" TargetMode="External"/><Relationship Id="rId595" Type="http://schemas.openxmlformats.org/officeDocument/2006/relationships/hyperlink" Target="https://ntm.snnmt.gialai.gov.vn/uploads/laws/quyet-dinh-ubnd-huyen-cong-nhan-sp-ocop-dat-3-sao-sua.signed.signed.signed.signed.pdf" TargetMode="External"/><Relationship Id="rId816" Type="http://schemas.openxmlformats.org/officeDocument/2006/relationships/hyperlink" Target="https://ntm.snnmt.gialai.gov.vn/uploads/laws/7duc-co.pdf" TargetMode="External"/><Relationship Id="rId248" Type="http://schemas.openxmlformats.org/officeDocument/2006/relationships/hyperlink" Target="https://ntm.snnmt.gialai.gov.vn/uploads/laws/2hoai-nhon.pdf" TargetMode="External"/><Relationship Id="rId455" Type="http://schemas.openxmlformats.org/officeDocument/2006/relationships/hyperlink" Target="https://ntm.snnmt.gialai.gov.vn/uploads/laws/10255-_quyet-dinh-phe-duyet-ket-qua.pdf" TargetMode="External"/><Relationship Id="rId662" Type="http://schemas.openxmlformats.org/officeDocument/2006/relationships/hyperlink" Target="https://ntm.snnmt.gialai.gov.vn/uploads/laws/qd-ocop-3-sao-nam-2024-dot-1.signed.signed.pdf" TargetMode="External"/><Relationship Id="rId12" Type="http://schemas.openxmlformats.org/officeDocument/2006/relationships/hyperlink" Target="https://ntm.snnmt.gialai.gov.vn/uploads/laws/2019-qd-an-lao-ocop-2023.pdf" TargetMode="External"/><Relationship Id="rId108" Type="http://schemas.openxmlformats.org/officeDocument/2006/relationships/hyperlink" Target="https://ntm.snnmt.gialai.gov.vn/uploads/laws/1848_qd-ubnd_28052025-signed.pdf" TargetMode="External"/><Relationship Id="rId315" Type="http://schemas.openxmlformats.org/officeDocument/2006/relationships/hyperlink" Target="https://ntm.snnmt.gialai.gov.vn/uploads/laws/11phu-my.pdf" TargetMode="External"/><Relationship Id="rId522" Type="http://schemas.openxmlformats.org/officeDocument/2006/relationships/hyperlink" Target="https://ntm.snnmt.gialai.gov.vn/uploads/laws/quyet-dinh-cong-nhan-sp.signed.signed.pdf" TargetMode="External"/><Relationship Id="rId96" Type="http://schemas.openxmlformats.org/officeDocument/2006/relationships/hyperlink" Target="https://ntm.snnmt.gialai.gov.vn/uploads/laws/2384_qd-ubnd_14052024-signed_1.pdf" TargetMode="External"/><Relationship Id="rId161" Type="http://schemas.openxmlformats.org/officeDocument/2006/relationships/hyperlink" Target="https://ntm.snnmt.gialai.gov.vn/uploads/laws/qd-cong-nhan-4-sao-2025.pdf" TargetMode="External"/><Relationship Id="rId399" Type="http://schemas.openxmlformats.org/officeDocument/2006/relationships/hyperlink" Target="https://ntm.snnmt.gialai.gov.vn/uploads/laws/8tay-son.pdf" TargetMode="External"/><Relationship Id="rId827" Type="http://schemas.openxmlformats.org/officeDocument/2006/relationships/hyperlink" Target="https://ntm.snnmt.gialai.gov.vn/uploads/laws/duc-co_1.pdf" TargetMode="External"/><Relationship Id="rId259" Type="http://schemas.openxmlformats.org/officeDocument/2006/relationships/hyperlink" Target="https://ntm.snnmt.gialai.gov.vn/uploads/laws/4636_qd-ubnd_11102024-signed_01.pdf" TargetMode="External"/><Relationship Id="rId466" Type="http://schemas.openxmlformats.org/officeDocument/2006/relationships/hyperlink" Target="https://ntm.snnmt.gialai.gov.vn/uploads/laws/932_qd-ubnd_28052025-signed.pdf" TargetMode="External"/><Relationship Id="rId673" Type="http://schemas.openxmlformats.org/officeDocument/2006/relationships/hyperlink" Target="https://ntm.snnmt.gialai.gov.vn/uploads/laws/3402_qd-ubnd-sau-sap-nhap-dot-2.pdf" TargetMode="External"/><Relationship Id="rId880" Type="http://schemas.openxmlformats.org/officeDocument/2006/relationships/hyperlink" Target="https://ntm.snnmt.gialai.gov.vn/uploads/laws/ayunpa.pdf" TargetMode="External"/><Relationship Id="rId23" Type="http://schemas.openxmlformats.org/officeDocument/2006/relationships/hyperlink" Target="https://ntm.snnmt.gialai.gov.vn/uploads/laws/9496-phe-duyet-ket-qua-danh-gia-phan-hang-san-pham-ocop-2023-an-nhon.pdf" TargetMode="External"/><Relationship Id="rId119" Type="http://schemas.openxmlformats.org/officeDocument/2006/relationships/hyperlink" Target="https://ntm.snnmt.gialai.gov.vn/uploads/laws/1848_qd-ubnd_28052025-signed.pdf" TargetMode="External"/><Relationship Id="rId326" Type="http://schemas.openxmlformats.org/officeDocument/2006/relationships/hyperlink" Target="https://ntm.snnmt.gialai.gov.vn/uploads/laws/11phu-my.pdf" TargetMode="External"/><Relationship Id="rId533" Type="http://schemas.openxmlformats.org/officeDocument/2006/relationships/hyperlink" Target="https://ntm.snnmt.gialai.gov.vn/uploads/laws/pleiku_1.pdf" TargetMode="External"/><Relationship Id="rId740" Type="http://schemas.openxmlformats.org/officeDocument/2006/relationships/hyperlink" Target="https://ntm.snnmt.gialai.gov.vn/uploads/laws/qd-cong-nhan-ocop4sao.signed.signed.signed.signed.2024.pdf" TargetMode="External"/><Relationship Id="rId838" Type="http://schemas.openxmlformats.org/officeDocument/2006/relationships/hyperlink" Target="https://ntm.snnmt.gialai.gov.vn/uploads/laws/36598_2025_36598_qd-cong-nhan-sp-dat-3-sao-20251.signed.signed.signed.pdf" TargetMode="External"/><Relationship Id="rId172" Type="http://schemas.openxmlformats.org/officeDocument/2006/relationships/hyperlink" Target="https://ntm.snnmt.gialai.gov.vn/uploads/laws/19597_qd-ubnd_14112023-signed_01_1.pdf" TargetMode="External"/><Relationship Id="rId477" Type="http://schemas.openxmlformats.org/officeDocument/2006/relationships/hyperlink" Target="https://ntm.snnmt.gialai.gov.vn/uploads/laws/3402_qd-ubnd-sau-sap-nhap-dot-2.pdf" TargetMode="External"/><Relationship Id="rId600" Type="http://schemas.openxmlformats.org/officeDocument/2006/relationships/hyperlink" Target="https://ntm.snnmt.gialai.gov.vn/uploads/laws/5dak-doa.pdf" TargetMode="External"/><Relationship Id="rId684" Type="http://schemas.openxmlformats.org/officeDocument/2006/relationships/hyperlink" Target="https://ntm.snnmt.gialai.gov.vn/uploads/laws/qd-28-cong-nhan-sp-ocop-4-sao-dot-2-2024.pdf" TargetMode="External"/><Relationship Id="rId337" Type="http://schemas.openxmlformats.org/officeDocument/2006/relationships/hyperlink" Target="https://ntm.snnmt.gialai.gov.vn/uploads/laws/7phu-my.pdf" TargetMode="External"/><Relationship Id="rId891" Type="http://schemas.openxmlformats.org/officeDocument/2006/relationships/hyperlink" Target="https://ntm.snnmt.gialai.gov.vn/uploads/laws/3276-qd-cong-nhan-ocop-sau-sap-nhap-dot-1.pdf" TargetMode="External"/><Relationship Id="rId34" Type="http://schemas.openxmlformats.org/officeDocument/2006/relationships/hyperlink" Target="https://ntm.snnmt.gialai.gov.vn/uploads/laws/8947_-qdphe-duyet-ket-qua-dg-ph-sp-ocop-2024-an-nhon.pdf" TargetMode="External"/><Relationship Id="rId544" Type="http://schemas.openxmlformats.org/officeDocument/2006/relationships/hyperlink" Target="https://ntm.snnmt.gialai.gov.vn/uploads/laws/pleiku.pdf" TargetMode="External"/><Relationship Id="rId751" Type="http://schemas.openxmlformats.org/officeDocument/2006/relationships/hyperlink" Target="https://ntm.snnmt.gialai.gov.vn/uploads/laws/an-khe.pdf" TargetMode="External"/><Relationship Id="rId849" Type="http://schemas.openxmlformats.org/officeDocument/2006/relationships/hyperlink" Target="https://ntm.snnmt.gialai.gov.vn/uploads/laws/krong-pa.pdf" TargetMode="External"/><Relationship Id="rId183" Type="http://schemas.openxmlformats.org/officeDocument/2006/relationships/hyperlink" Target="https://ntm.snnmt.gialai.gov.vn/uploads/laws/2hoai-nhon-dot-2.pdf" TargetMode="External"/><Relationship Id="rId390" Type="http://schemas.openxmlformats.org/officeDocument/2006/relationships/hyperlink" Target="https://ntm.snnmt.gialai.gov.vn/uploads/laws/2136_qd-ubnd_26052025-signed.pdf" TargetMode="External"/><Relationship Id="rId404" Type="http://schemas.openxmlformats.org/officeDocument/2006/relationships/hyperlink" Target="https://ntm.snnmt.gialai.gov.vn/uploads/laws/8tay-son.pdf" TargetMode="External"/><Relationship Id="rId611" Type="http://schemas.openxmlformats.org/officeDocument/2006/relationships/hyperlink" Target="https://ntm.snnmt.gialai.gov.vn/uploads/laws/chu-pah_1.pdf" TargetMode="External"/><Relationship Id="rId250" Type="http://schemas.openxmlformats.org/officeDocument/2006/relationships/hyperlink" Target="https://ntm.snnmt.gialai.gov.vn/uploads/laws/2hoai-nhon-dot-2.pdf" TargetMode="External"/><Relationship Id="rId488" Type="http://schemas.openxmlformats.org/officeDocument/2006/relationships/hyperlink" Target="https://ntm.snnmt.gialai.gov.vn/uploads/laws/10kbang.pdf" TargetMode="External"/><Relationship Id="rId695" Type="http://schemas.openxmlformats.org/officeDocument/2006/relationships/hyperlink" Target="https://ntm.snnmt.gialai.gov.vn/uploads/laws/qd-ocop-3-sao-dot-2-nam-2024-1.signed.signed.pdf" TargetMode="External"/><Relationship Id="rId709" Type="http://schemas.openxmlformats.org/officeDocument/2006/relationships/hyperlink" Target="https://ntm.snnmt.gialai.gov.vn/uploads/laws/qd-cong-nhan-ocop4sao.signed.signed.signed.signed.2024.pdf" TargetMode="External"/><Relationship Id="rId45" Type="http://schemas.openxmlformats.org/officeDocument/2006/relationships/hyperlink" Target="https://ntm.snnmt.gialai.gov.vn/uploads/laws/8947_-qdphe-duyet-ket-qua-dg-ph-sp-ocop-2024-an-nhon.pdf" TargetMode="External"/><Relationship Id="rId110" Type="http://schemas.openxmlformats.org/officeDocument/2006/relationships/hyperlink" Target="https://ntm.snnmt.gialai.gov.vn/uploads/laws/5219_qd-ubnd-hoai-an_27102023-signed_1.pdf" TargetMode="External"/><Relationship Id="rId348" Type="http://schemas.openxmlformats.org/officeDocument/2006/relationships/hyperlink" Target="https://ntm.snnmt.gialai.gov.vn/uploads/laws/8157-qd-ubnd-quy-nhon-06092023-signed_01.pdf" TargetMode="External"/><Relationship Id="rId555" Type="http://schemas.openxmlformats.org/officeDocument/2006/relationships/hyperlink" Target="https://ntm.snnmt.gialai.gov.vn/uploads/laws/437_qd-cong-nhan-san-pham-ocop-4-sao-nam-2024.signed.signed.signed.signed.pdf" TargetMode="External"/><Relationship Id="rId762" Type="http://schemas.openxmlformats.org/officeDocument/2006/relationships/hyperlink" Target="https://ntm.snnmt.gialai.gov.vn/uploads/laws/1phu-thien.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docs.google.com/spreadsheets/d/1jsReFRzRbB2BbEH96acP_pPNMNV3Y067oZ1BsgDnC6I/edit?gid=1284987155" TargetMode="External"/><Relationship Id="rId7" Type="http://schemas.openxmlformats.org/officeDocument/2006/relationships/table" Target="../tables/table1.xml"/><Relationship Id="rId2" Type="http://schemas.openxmlformats.org/officeDocument/2006/relationships/hyperlink" Target="https://docs.google.com/spreadsheets/d/1w8ExwRUZCpJzFzF39-AoUwfFckOLeIO0bT32w9o181I/edit?gid=1703288097" TargetMode="External"/><Relationship Id="rId1" Type="http://schemas.openxmlformats.org/officeDocument/2006/relationships/hyperlink" Target="https://docs.google.com/spreadsheets/d/1sHx5nAIaXrRL9fOF6ixWa_LQgWGthM9pAI8vOSBh1Gk/edit?gid=261293573" TargetMode="External"/><Relationship Id="rId6" Type="http://schemas.openxmlformats.org/officeDocument/2006/relationships/hyperlink" Target="https://zalo.me/g/gqxmgj921" TargetMode="External"/><Relationship Id="rId5" Type="http://schemas.openxmlformats.org/officeDocument/2006/relationships/hyperlink" Target="https://docs.google.com/spreadsheets/d/1WwMKHywC00xs4CV4pGJS2xmyP3CjGkEzYGFpm00d0Ys/edit?gid=1958179243" TargetMode="External"/><Relationship Id="rId4" Type="http://schemas.openxmlformats.org/officeDocument/2006/relationships/hyperlink" Target="https://docs.google.com/spreadsheets/d/1kCHx8mD2piNwJiC7VvNdcIVsx7E3UwOJKm_9jTf8sXs/edit?gid=128498715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55A11"/>
    <outlinePr summaryBelow="0" summaryRight="0"/>
    <pageSetUpPr fitToPage="1"/>
  </sheetPr>
  <dimension ref="A1:Q1000"/>
  <sheetViews>
    <sheetView tabSelected="1" workbookViewId="0">
      <pane ySplit="5" topLeftCell="A6" activePane="bottomLeft" state="frozen"/>
      <selection pane="bottomLeft" activeCell="B7" sqref="B7"/>
    </sheetView>
  </sheetViews>
  <sheetFormatPr defaultColWidth="12.6640625" defaultRowHeight="15" customHeight="1" x14ac:dyDescent="0.25"/>
  <cols>
    <col min="1" max="1" width="6.44140625" customWidth="1"/>
    <col min="2" max="2" width="16.77734375" customWidth="1"/>
    <col min="3" max="3" width="16.88671875" customWidth="1"/>
    <col min="4" max="4" width="24.88671875" customWidth="1"/>
    <col min="5" max="6" width="12.6640625" customWidth="1"/>
    <col min="8" max="8" width="10.109375" customWidth="1"/>
    <col min="9" max="9" width="14.77734375" customWidth="1"/>
    <col min="10" max="10" width="15.109375" hidden="1" customWidth="1"/>
    <col min="11" max="13" width="15.77734375" customWidth="1"/>
    <col min="15" max="17" width="12.6640625" hidden="1" customWidth="1"/>
  </cols>
  <sheetData>
    <row r="1" spans="1:17" ht="15.75" customHeight="1" x14ac:dyDescent="0.25">
      <c r="A1" s="175" t="s">
        <v>0</v>
      </c>
      <c r="B1" s="176"/>
      <c r="C1" s="176"/>
      <c r="D1" s="176"/>
      <c r="E1" s="176"/>
      <c r="F1" s="176"/>
      <c r="G1" s="176"/>
      <c r="H1" s="176"/>
      <c r="I1" s="176"/>
      <c r="J1" s="176"/>
      <c r="K1" s="176"/>
      <c r="L1" s="176"/>
      <c r="M1" s="176"/>
      <c r="N1" s="176"/>
    </row>
    <row r="2" spans="1:17" ht="15.75" customHeight="1" x14ac:dyDescent="0.25">
      <c r="A2" s="176"/>
      <c r="B2" s="176"/>
      <c r="C2" s="176"/>
      <c r="D2" s="176"/>
      <c r="E2" s="176"/>
      <c r="F2" s="176"/>
      <c r="G2" s="176"/>
      <c r="H2" s="176"/>
      <c r="I2" s="176"/>
      <c r="J2" s="176"/>
      <c r="K2" s="176"/>
      <c r="L2" s="176"/>
      <c r="M2" s="176"/>
      <c r="N2" s="176"/>
    </row>
    <row r="3" spans="1:17" ht="15.75" customHeight="1" x14ac:dyDescent="0.25"/>
    <row r="4" spans="1:17" ht="15.75" customHeight="1" x14ac:dyDescent="0.25">
      <c r="A4" s="177" t="s">
        <v>1</v>
      </c>
      <c r="B4" s="177" t="s">
        <v>2</v>
      </c>
      <c r="C4" s="177" t="s">
        <v>3</v>
      </c>
      <c r="D4" s="177" t="s">
        <v>4</v>
      </c>
      <c r="E4" s="177" t="s">
        <v>5</v>
      </c>
      <c r="F4" s="178" t="s">
        <v>6</v>
      </c>
      <c r="G4" s="179"/>
      <c r="H4" s="180"/>
      <c r="I4" s="170" t="s">
        <v>7</v>
      </c>
      <c r="J4" s="172" t="s">
        <v>8</v>
      </c>
      <c r="K4" s="172" t="s">
        <v>9</v>
      </c>
      <c r="L4" s="172" t="s">
        <v>10</v>
      </c>
      <c r="M4" s="173" t="s">
        <v>11</v>
      </c>
      <c r="N4" s="172" t="s">
        <v>12</v>
      </c>
      <c r="O4" s="1"/>
      <c r="P4" s="1"/>
      <c r="Q4" s="1"/>
    </row>
    <row r="5" spans="1:17" ht="15.75" customHeight="1" x14ac:dyDescent="0.25">
      <c r="A5" s="171"/>
      <c r="B5" s="171"/>
      <c r="C5" s="171"/>
      <c r="D5" s="171"/>
      <c r="E5" s="171"/>
      <c r="F5" s="2" t="s">
        <v>13</v>
      </c>
      <c r="G5" s="2" t="s">
        <v>14</v>
      </c>
      <c r="H5" s="2" t="s">
        <v>15</v>
      </c>
      <c r="I5" s="171"/>
      <c r="J5" s="171"/>
      <c r="K5" s="171"/>
      <c r="L5" s="171"/>
      <c r="M5" s="174"/>
      <c r="N5" s="171"/>
      <c r="O5" s="1" t="s">
        <v>16</v>
      </c>
      <c r="P5" s="1" t="s">
        <v>17</v>
      </c>
      <c r="Q5" s="1" t="s">
        <v>18</v>
      </c>
    </row>
    <row r="6" spans="1:17" ht="15.75" customHeight="1" x14ac:dyDescent="0.25">
      <c r="A6" s="3" t="s">
        <v>19</v>
      </c>
      <c r="B6" s="3">
        <f>SUM(F6:H6)</f>
        <v>852</v>
      </c>
      <c r="C6" s="3">
        <f>SUM(C496,C986)</f>
        <v>443</v>
      </c>
      <c r="D6" s="3"/>
      <c r="E6" s="3"/>
      <c r="F6" s="3">
        <f t="shared" ref="F6:H6" si="0">SUM(F496,F986)</f>
        <v>756</v>
      </c>
      <c r="G6" s="3">
        <f t="shared" si="0"/>
        <v>85</v>
      </c>
      <c r="H6" s="3">
        <f t="shared" si="0"/>
        <v>11</v>
      </c>
      <c r="I6" s="4"/>
      <c r="J6" s="5"/>
      <c r="K6" s="6"/>
      <c r="L6" s="6"/>
      <c r="M6" s="7"/>
      <c r="N6" s="6"/>
      <c r="O6" s="8">
        <f t="shared" ref="O6:Q6" si="1">SUM(O8:O986)</f>
        <v>295</v>
      </c>
      <c r="P6" s="8">
        <f t="shared" si="1"/>
        <v>67</v>
      </c>
      <c r="Q6" s="8">
        <f t="shared" si="1"/>
        <v>79</v>
      </c>
    </row>
    <row r="7" spans="1:17" ht="15.75" customHeight="1" x14ac:dyDescent="0.25">
      <c r="A7" s="9">
        <v>1</v>
      </c>
      <c r="B7" s="9" t="s">
        <v>20</v>
      </c>
      <c r="C7" s="9">
        <f t="array" ref="C7">SUMPRODUCT(1/COUNTIF(C8:C17,C8:C17))</f>
        <v>4</v>
      </c>
      <c r="D7" s="9" t="s">
        <v>21</v>
      </c>
      <c r="E7" s="10">
        <f>SUM(F7:H7)</f>
        <v>10</v>
      </c>
      <c r="F7" s="9">
        <f t="shared" ref="F7:H7" si="2">COUNTA(F8:F17)</f>
        <v>10</v>
      </c>
      <c r="G7" s="9">
        <f t="shared" si="2"/>
        <v>0</v>
      </c>
      <c r="H7" s="9">
        <f t="shared" si="2"/>
        <v>0</v>
      </c>
      <c r="I7" s="11"/>
      <c r="J7" s="5"/>
      <c r="K7" s="6"/>
      <c r="L7" s="6"/>
      <c r="M7" s="7"/>
      <c r="N7" s="6"/>
      <c r="O7" s="8"/>
      <c r="P7" s="8"/>
      <c r="Q7" s="8"/>
    </row>
    <row r="8" spans="1:17" ht="15.75" customHeight="1" x14ac:dyDescent="0.25">
      <c r="A8" s="12" t="s">
        <v>22</v>
      </c>
      <c r="B8" s="5" t="s">
        <v>23</v>
      </c>
      <c r="C8" s="13" t="s">
        <v>24</v>
      </c>
      <c r="D8" s="14" t="s">
        <v>25</v>
      </c>
      <c r="E8" s="15" t="s">
        <v>26</v>
      </c>
      <c r="F8" s="14" t="s">
        <v>13</v>
      </c>
      <c r="G8" s="14"/>
      <c r="H8" s="14"/>
      <c r="I8" s="16" t="s">
        <v>27</v>
      </c>
      <c r="K8" s="17" t="s">
        <v>28</v>
      </c>
      <c r="L8" s="18">
        <v>45112</v>
      </c>
      <c r="M8" s="19">
        <v>46208</v>
      </c>
      <c r="N8" s="20"/>
      <c r="O8" s="8">
        <v>1</v>
      </c>
      <c r="P8" s="8"/>
      <c r="Q8" s="8"/>
    </row>
    <row r="9" spans="1:17" ht="15.75" customHeight="1" x14ac:dyDescent="0.25">
      <c r="A9" s="12" t="s">
        <v>29</v>
      </c>
      <c r="B9" s="5" t="s">
        <v>30</v>
      </c>
      <c r="C9" s="13" t="s">
        <v>24</v>
      </c>
      <c r="D9" s="14" t="s">
        <v>25</v>
      </c>
      <c r="E9" s="15" t="s">
        <v>26</v>
      </c>
      <c r="F9" s="14" t="s">
        <v>13</v>
      </c>
      <c r="G9" s="14"/>
      <c r="H9" s="14"/>
      <c r="I9" s="16" t="s">
        <v>27</v>
      </c>
      <c r="K9" s="17" t="s">
        <v>28</v>
      </c>
      <c r="L9" s="18">
        <v>45112</v>
      </c>
      <c r="M9" s="19">
        <v>46208</v>
      </c>
      <c r="N9" s="6"/>
      <c r="O9" s="8"/>
      <c r="P9" s="8"/>
      <c r="Q9" s="8"/>
    </row>
    <row r="10" spans="1:17" ht="15.75" customHeight="1" x14ac:dyDescent="0.25">
      <c r="A10" s="12" t="s">
        <v>31</v>
      </c>
      <c r="B10" s="21" t="s">
        <v>32</v>
      </c>
      <c r="C10" s="13" t="s">
        <v>24</v>
      </c>
      <c r="D10" s="13" t="s">
        <v>25</v>
      </c>
      <c r="E10" s="15" t="s">
        <v>26</v>
      </c>
      <c r="F10" s="14" t="s">
        <v>13</v>
      </c>
      <c r="G10" s="14"/>
      <c r="H10" s="14"/>
      <c r="I10" s="22" t="s">
        <v>27</v>
      </c>
      <c r="K10" s="17" t="s">
        <v>33</v>
      </c>
      <c r="L10" s="18">
        <v>45715</v>
      </c>
      <c r="M10" s="19">
        <v>46810</v>
      </c>
      <c r="N10" s="6"/>
      <c r="O10" s="8"/>
      <c r="P10" s="8"/>
      <c r="Q10" s="8"/>
    </row>
    <row r="11" spans="1:17" ht="15.75" customHeight="1" x14ac:dyDescent="0.25">
      <c r="A11" s="12" t="s">
        <v>34</v>
      </c>
      <c r="B11" s="21" t="s">
        <v>35</v>
      </c>
      <c r="C11" s="13" t="s">
        <v>24</v>
      </c>
      <c r="D11" s="13" t="s">
        <v>25</v>
      </c>
      <c r="E11" s="15" t="s">
        <v>26</v>
      </c>
      <c r="F11" s="14" t="s">
        <v>13</v>
      </c>
      <c r="G11" s="14"/>
      <c r="H11" s="14"/>
      <c r="I11" s="22" t="s">
        <v>27</v>
      </c>
      <c r="K11" s="17" t="s">
        <v>33</v>
      </c>
      <c r="L11" s="18">
        <v>45715</v>
      </c>
      <c r="M11" s="19">
        <v>46810</v>
      </c>
      <c r="N11" s="6"/>
      <c r="O11" s="8"/>
      <c r="P11" s="8"/>
      <c r="Q11" s="8"/>
    </row>
    <row r="12" spans="1:17" ht="15.75" customHeight="1" x14ac:dyDescent="0.25">
      <c r="A12" s="12" t="s">
        <v>36</v>
      </c>
      <c r="B12" s="14" t="s">
        <v>37</v>
      </c>
      <c r="C12" s="13" t="s">
        <v>24</v>
      </c>
      <c r="D12" s="13" t="s">
        <v>25</v>
      </c>
      <c r="E12" s="15" t="s">
        <v>26</v>
      </c>
      <c r="F12" s="14" t="s">
        <v>13</v>
      </c>
      <c r="G12" s="9"/>
      <c r="H12" s="9"/>
      <c r="I12" s="22" t="s">
        <v>27</v>
      </c>
      <c r="K12" s="17" t="s">
        <v>38</v>
      </c>
      <c r="L12" s="23">
        <v>46020</v>
      </c>
      <c r="M12" s="24">
        <v>47116</v>
      </c>
      <c r="N12" s="6"/>
      <c r="O12" s="8"/>
      <c r="P12" s="8"/>
      <c r="Q12" s="8"/>
    </row>
    <row r="13" spans="1:17" ht="15.75" customHeight="1" x14ac:dyDescent="0.25">
      <c r="A13" s="12" t="s">
        <v>39</v>
      </c>
      <c r="B13" s="5" t="s">
        <v>40</v>
      </c>
      <c r="C13" s="14" t="s">
        <v>41</v>
      </c>
      <c r="D13" s="14" t="s">
        <v>25</v>
      </c>
      <c r="E13" s="15" t="s">
        <v>26</v>
      </c>
      <c r="F13" s="14" t="s">
        <v>13</v>
      </c>
      <c r="G13" s="14"/>
      <c r="H13" s="14"/>
      <c r="I13" s="16" t="s">
        <v>42</v>
      </c>
      <c r="K13" s="17" t="s">
        <v>28</v>
      </c>
      <c r="L13" s="18">
        <v>45112</v>
      </c>
      <c r="M13" s="19">
        <v>46208</v>
      </c>
      <c r="N13" s="6"/>
      <c r="O13" s="8">
        <v>1</v>
      </c>
      <c r="P13" s="8"/>
      <c r="Q13" s="8"/>
    </row>
    <row r="14" spans="1:17" ht="15.75" customHeight="1" x14ac:dyDescent="0.25">
      <c r="A14" s="12" t="s">
        <v>43</v>
      </c>
      <c r="B14" s="5" t="s">
        <v>44</v>
      </c>
      <c r="C14" s="5" t="s">
        <v>41</v>
      </c>
      <c r="D14" s="5" t="s">
        <v>45</v>
      </c>
      <c r="E14" s="5" t="s">
        <v>46</v>
      </c>
      <c r="F14" s="5" t="s">
        <v>13</v>
      </c>
      <c r="G14" s="14"/>
      <c r="H14" s="14"/>
      <c r="I14" s="16" t="s">
        <v>42</v>
      </c>
      <c r="K14" s="17" t="s">
        <v>47</v>
      </c>
      <c r="L14" s="18">
        <v>45504</v>
      </c>
      <c r="M14" s="19">
        <v>46599</v>
      </c>
      <c r="N14" s="6"/>
      <c r="O14" s="8"/>
      <c r="P14" s="8"/>
      <c r="Q14" s="8"/>
    </row>
    <row r="15" spans="1:17" ht="15.75" customHeight="1" x14ac:dyDescent="0.25">
      <c r="A15" s="12" t="s">
        <v>48</v>
      </c>
      <c r="B15" s="14" t="s">
        <v>49</v>
      </c>
      <c r="C15" s="5" t="s">
        <v>41</v>
      </c>
      <c r="D15" s="5" t="s">
        <v>45</v>
      </c>
      <c r="E15" s="15" t="s">
        <v>26</v>
      </c>
      <c r="F15" s="14" t="s">
        <v>13</v>
      </c>
      <c r="G15" s="9"/>
      <c r="H15" s="9"/>
      <c r="I15" s="16" t="s">
        <v>42</v>
      </c>
      <c r="J15" s="5">
        <v>2025</v>
      </c>
      <c r="K15" s="17" t="s">
        <v>50</v>
      </c>
      <c r="L15" s="23">
        <v>46022</v>
      </c>
      <c r="M15" s="24">
        <v>47118</v>
      </c>
      <c r="N15" s="6"/>
      <c r="O15" s="8"/>
      <c r="P15" s="8"/>
      <c r="Q15" s="8"/>
    </row>
    <row r="16" spans="1:17" ht="15.75" customHeight="1" x14ac:dyDescent="0.25">
      <c r="A16" s="12" t="s">
        <v>51</v>
      </c>
      <c r="B16" s="5" t="s">
        <v>52</v>
      </c>
      <c r="C16" s="14" t="s">
        <v>53</v>
      </c>
      <c r="D16" s="14" t="s">
        <v>54</v>
      </c>
      <c r="E16" s="15" t="s">
        <v>26</v>
      </c>
      <c r="F16" s="14" t="s">
        <v>13</v>
      </c>
      <c r="G16" s="14"/>
      <c r="H16" s="14"/>
      <c r="I16" s="16" t="s">
        <v>55</v>
      </c>
      <c r="J16" s="5" t="s">
        <v>28</v>
      </c>
      <c r="K16" s="17" t="s">
        <v>28</v>
      </c>
      <c r="L16" s="18">
        <v>45112</v>
      </c>
      <c r="M16" s="19">
        <v>46208</v>
      </c>
      <c r="N16" s="6"/>
      <c r="O16" s="8">
        <v>1</v>
      </c>
      <c r="P16" s="8"/>
      <c r="Q16" s="8"/>
    </row>
    <row r="17" spans="1:17" ht="15.75" customHeight="1" x14ac:dyDescent="0.25">
      <c r="A17" s="12" t="s">
        <v>56</v>
      </c>
      <c r="B17" s="14" t="s">
        <v>57</v>
      </c>
      <c r="C17" s="25" t="s">
        <v>58</v>
      </c>
      <c r="D17" s="25" t="s">
        <v>59</v>
      </c>
      <c r="E17" s="15" t="s">
        <v>26</v>
      </c>
      <c r="F17" s="14" t="s">
        <v>13</v>
      </c>
      <c r="G17" s="14"/>
      <c r="H17" s="14"/>
      <c r="I17" s="12" t="s">
        <v>60</v>
      </c>
      <c r="J17" s="5" t="s">
        <v>33</v>
      </c>
      <c r="K17" s="17" t="s">
        <v>33</v>
      </c>
      <c r="L17" s="18">
        <v>45715</v>
      </c>
      <c r="M17" s="19">
        <v>46810</v>
      </c>
      <c r="N17" s="6"/>
      <c r="O17" s="8">
        <v>1</v>
      </c>
      <c r="P17" s="8"/>
      <c r="Q17" s="8"/>
    </row>
    <row r="18" spans="1:17" ht="15.75" customHeight="1" x14ac:dyDescent="0.25">
      <c r="A18" s="9">
        <v>2</v>
      </c>
      <c r="B18" s="9" t="s">
        <v>61</v>
      </c>
      <c r="C18" s="9">
        <f t="array" ref="C18">SUMPRODUCT(1/COUNTIF(C19:C22,C19:C22))</f>
        <v>3</v>
      </c>
      <c r="D18" s="9" t="s">
        <v>62</v>
      </c>
      <c r="E18" s="10">
        <f>SUM(F18:H18)</f>
        <v>4</v>
      </c>
      <c r="F18" s="9">
        <f>COUNTA(F19:F22)</f>
        <v>4</v>
      </c>
      <c r="G18" s="9">
        <f t="shared" ref="G18:H18" si="3">COUNTA(G19:G21)</f>
        <v>0</v>
      </c>
      <c r="H18" s="9">
        <f t="shared" si="3"/>
        <v>0</v>
      </c>
      <c r="I18" s="11"/>
      <c r="J18" s="5"/>
      <c r="K18" s="6"/>
      <c r="L18" s="26"/>
      <c r="M18" s="27"/>
      <c r="N18" s="6"/>
      <c r="O18" s="8"/>
      <c r="P18" s="8"/>
      <c r="Q18" s="8"/>
    </row>
    <row r="19" spans="1:17" ht="15.75" customHeight="1" x14ac:dyDescent="0.25">
      <c r="A19" s="12" t="s">
        <v>22</v>
      </c>
      <c r="B19" s="5" t="s">
        <v>63</v>
      </c>
      <c r="C19" s="14" t="s">
        <v>64</v>
      </c>
      <c r="D19" s="14" t="s">
        <v>65</v>
      </c>
      <c r="E19" s="15" t="s">
        <v>26</v>
      </c>
      <c r="F19" s="14" t="s">
        <v>13</v>
      </c>
      <c r="G19" s="14"/>
      <c r="H19" s="14"/>
      <c r="I19" s="16" t="s">
        <v>66</v>
      </c>
      <c r="J19" s="5" t="s">
        <v>67</v>
      </c>
      <c r="K19" s="17" t="s">
        <v>67</v>
      </c>
      <c r="L19" s="23">
        <v>45112</v>
      </c>
      <c r="M19" s="24">
        <v>46208</v>
      </c>
      <c r="N19" s="6"/>
      <c r="O19" s="8">
        <v>1</v>
      </c>
      <c r="P19" s="8"/>
      <c r="Q19" s="8"/>
    </row>
    <row r="20" spans="1:17" ht="15.75" customHeight="1" x14ac:dyDescent="0.25">
      <c r="A20" s="12" t="s">
        <v>29</v>
      </c>
      <c r="B20" s="5" t="s">
        <v>68</v>
      </c>
      <c r="C20" s="14" t="s">
        <v>69</v>
      </c>
      <c r="D20" s="14" t="s">
        <v>65</v>
      </c>
      <c r="E20" s="15" t="s">
        <v>26</v>
      </c>
      <c r="F20" s="14" t="s">
        <v>13</v>
      </c>
      <c r="G20" s="14"/>
      <c r="H20" s="14"/>
      <c r="I20" s="16" t="s">
        <v>70</v>
      </c>
      <c r="J20" s="5" t="s">
        <v>28</v>
      </c>
      <c r="K20" s="17" t="s">
        <v>28</v>
      </c>
      <c r="L20" s="18">
        <v>45112</v>
      </c>
      <c r="M20" s="19">
        <v>46208</v>
      </c>
      <c r="N20" s="6"/>
      <c r="O20" s="8">
        <v>1</v>
      </c>
      <c r="P20" s="8"/>
      <c r="Q20" s="8"/>
    </row>
    <row r="21" spans="1:17" ht="15.75" customHeight="1" x14ac:dyDescent="0.25">
      <c r="A21" s="12" t="s">
        <v>31</v>
      </c>
      <c r="B21" s="21" t="s">
        <v>71</v>
      </c>
      <c r="C21" s="13" t="s">
        <v>69</v>
      </c>
      <c r="D21" s="13" t="s">
        <v>65</v>
      </c>
      <c r="E21" s="15" t="s">
        <v>26</v>
      </c>
      <c r="F21" s="14" t="s">
        <v>13</v>
      </c>
      <c r="G21" s="14"/>
      <c r="H21" s="14"/>
      <c r="I21" s="22" t="s">
        <v>72</v>
      </c>
      <c r="J21" s="5" t="s">
        <v>33</v>
      </c>
      <c r="K21" s="17" t="s">
        <v>33</v>
      </c>
      <c r="L21" s="18">
        <v>45715</v>
      </c>
      <c r="M21" s="19">
        <v>46810</v>
      </c>
      <c r="N21" s="6"/>
      <c r="O21" s="8"/>
      <c r="P21" s="8"/>
      <c r="Q21" s="8"/>
    </row>
    <row r="22" spans="1:17" ht="75.75" customHeight="1" x14ac:dyDescent="0.25">
      <c r="A22" s="12" t="s">
        <v>34</v>
      </c>
      <c r="B22" s="21" t="s">
        <v>73</v>
      </c>
      <c r="C22" s="13" t="s">
        <v>74</v>
      </c>
      <c r="D22" s="13" t="s">
        <v>61</v>
      </c>
      <c r="E22" s="15" t="s">
        <v>75</v>
      </c>
      <c r="F22" s="14" t="s">
        <v>13</v>
      </c>
      <c r="G22" s="9"/>
      <c r="H22" s="9"/>
      <c r="I22" s="16" t="s">
        <v>76</v>
      </c>
      <c r="J22" s="5">
        <v>2025</v>
      </c>
      <c r="K22" s="17" t="s">
        <v>38</v>
      </c>
      <c r="L22" s="23">
        <v>46020</v>
      </c>
      <c r="M22" s="24">
        <v>47116</v>
      </c>
      <c r="N22" s="6"/>
      <c r="O22" s="8">
        <v>1</v>
      </c>
      <c r="P22" s="8"/>
      <c r="Q22" s="8"/>
    </row>
    <row r="23" spans="1:17" ht="15.75" customHeight="1" x14ac:dyDescent="0.25">
      <c r="A23" s="9">
        <v>3</v>
      </c>
      <c r="B23" s="9" t="s">
        <v>77</v>
      </c>
      <c r="C23" s="9">
        <f t="array" ref="C23">SUMPRODUCT(1/COUNTIF(C24:C26,C24:C26))</f>
        <v>1</v>
      </c>
      <c r="D23" s="9" t="s">
        <v>78</v>
      </c>
      <c r="E23" s="10">
        <f>SUM(F23:H23)</f>
        <v>3</v>
      </c>
      <c r="F23" s="9">
        <f>COUNTA(F24:F26)</f>
        <v>3</v>
      </c>
      <c r="G23" s="9">
        <f t="shared" ref="G23:H23" si="4">COUNTA(G24)</f>
        <v>0</v>
      </c>
      <c r="H23" s="9">
        <f t="shared" si="4"/>
        <v>0</v>
      </c>
      <c r="I23" s="11"/>
      <c r="J23" s="5"/>
      <c r="K23" s="6"/>
      <c r="L23" s="26"/>
      <c r="M23" s="27"/>
      <c r="N23" s="6"/>
      <c r="O23" s="8"/>
      <c r="P23" s="8"/>
      <c r="Q23" s="8"/>
    </row>
    <row r="24" spans="1:17" ht="15.75" customHeight="1" x14ac:dyDescent="0.25">
      <c r="A24" s="12" t="s">
        <v>22</v>
      </c>
      <c r="B24" s="21" t="s">
        <v>79</v>
      </c>
      <c r="C24" s="13" t="s">
        <v>80</v>
      </c>
      <c r="D24" s="13" t="s">
        <v>81</v>
      </c>
      <c r="E24" s="15" t="s">
        <v>26</v>
      </c>
      <c r="F24" s="14" t="s">
        <v>13</v>
      </c>
      <c r="G24" s="14"/>
      <c r="H24" s="14"/>
      <c r="I24" s="22" t="s">
        <v>82</v>
      </c>
      <c r="J24" s="5" t="s">
        <v>33</v>
      </c>
      <c r="K24" s="17" t="s">
        <v>33</v>
      </c>
      <c r="L24" s="18">
        <v>45715</v>
      </c>
      <c r="M24" s="19">
        <v>46810</v>
      </c>
      <c r="N24" s="6"/>
      <c r="O24" s="8">
        <v>1</v>
      </c>
      <c r="P24" s="8"/>
      <c r="Q24" s="8"/>
    </row>
    <row r="25" spans="1:17" ht="15.75" customHeight="1" x14ac:dyDescent="0.25">
      <c r="A25" s="12" t="s">
        <v>29</v>
      </c>
      <c r="B25" s="21" t="s">
        <v>83</v>
      </c>
      <c r="C25" s="13" t="s">
        <v>80</v>
      </c>
      <c r="D25" s="13" t="s">
        <v>81</v>
      </c>
      <c r="E25" s="15" t="s">
        <v>26</v>
      </c>
      <c r="F25" s="14" t="s">
        <v>13</v>
      </c>
      <c r="G25" s="9"/>
      <c r="H25" s="9"/>
      <c r="I25" s="22" t="s">
        <v>82</v>
      </c>
      <c r="J25" s="5">
        <v>2025</v>
      </c>
      <c r="K25" s="17" t="s">
        <v>38</v>
      </c>
      <c r="L25" s="23">
        <v>46020</v>
      </c>
      <c r="M25" s="24">
        <v>47116</v>
      </c>
      <c r="N25" s="6"/>
      <c r="O25" s="8"/>
      <c r="P25" s="8"/>
      <c r="Q25" s="8"/>
    </row>
    <row r="26" spans="1:17" ht="15.75" customHeight="1" x14ac:dyDescent="0.25">
      <c r="A26" s="12" t="s">
        <v>31</v>
      </c>
      <c r="B26" s="21" t="s">
        <v>84</v>
      </c>
      <c r="C26" s="13" t="s">
        <v>80</v>
      </c>
      <c r="D26" s="13" t="s">
        <v>81</v>
      </c>
      <c r="E26" s="15" t="s">
        <v>26</v>
      </c>
      <c r="F26" s="14" t="s">
        <v>13</v>
      </c>
      <c r="G26" s="9"/>
      <c r="H26" s="9"/>
      <c r="I26" s="22" t="s">
        <v>82</v>
      </c>
      <c r="J26" s="5">
        <v>2025</v>
      </c>
      <c r="K26" s="17" t="s">
        <v>50</v>
      </c>
      <c r="L26" s="23">
        <v>46022</v>
      </c>
      <c r="M26" s="24">
        <v>47118</v>
      </c>
      <c r="N26" s="6"/>
      <c r="O26" s="8"/>
      <c r="P26" s="8"/>
      <c r="Q26" s="8"/>
    </row>
    <row r="27" spans="1:17" ht="15.75" customHeight="1" x14ac:dyDescent="0.25">
      <c r="A27" s="9">
        <v>4</v>
      </c>
      <c r="B27" s="9" t="s">
        <v>85</v>
      </c>
      <c r="C27" s="9">
        <f t="array" ref="C27">SUMPRODUCT(1/COUNTIF(C28:C32,C28:C32))</f>
        <v>3</v>
      </c>
      <c r="D27" s="9" t="s">
        <v>86</v>
      </c>
      <c r="E27" s="10">
        <f>SUM(F27:H27)</f>
        <v>5</v>
      </c>
      <c r="F27" s="9">
        <f t="shared" ref="F27:H27" si="5">COUNTA(F28:F32)</f>
        <v>5</v>
      </c>
      <c r="G27" s="9">
        <f t="shared" si="5"/>
        <v>0</v>
      </c>
      <c r="H27" s="9">
        <f t="shared" si="5"/>
        <v>0</v>
      </c>
      <c r="I27" s="11"/>
      <c r="J27" s="5"/>
      <c r="K27" s="6"/>
      <c r="L27" s="26"/>
      <c r="M27" s="27"/>
      <c r="N27" s="6"/>
      <c r="O27" s="8"/>
      <c r="P27" s="8"/>
      <c r="Q27" s="8"/>
    </row>
    <row r="28" spans="1:17" ht="15.75" customHeight="1" x14ac:dyDescent="0.25">
      <c r="A28" s="12" t="s">
        <v>22</v>
      </c>
      <c r="B28" s="14" t="s">
        <v>87</v>
      </c>
      <c r="C28" s="14" t="s">
        <v>88</v>
      </c>
      <c r="D28" s="14" t="s">
        <v>89</v>
      </c>
      <c r="E28" s="15" t="s">
        <v>26</v>
      </c>
      <c r="F28" s="14" t="s">
        <v>13</v>
      </c>
      <c r="G28" s="14"/>
      <c r="H28" s="14"/>
      <c r="I28" s="16" t="s">
        <v>90</v>
      </c>
      <c r="J28" s="5" t="s">
        <v>91</v>
      </c>
      <c r="K28" s="17" t="s">
        <v>91</v>
      </c>
      <c r="L28" s="18">
        <v>45504</v>
      </c>
      <c r="M28" s="19">
        <v>46599</v>
      </c>
      <c r="N28" s="6"/>
      <c r="O28" s="8"/>
      <c r="P28" s="8"/>
      <c r="Q28" s="8">
        <v>1</v>
      </c>
    </row>
    <row r="29" spans="1:17" ht="15.75" customHeight="1" x14ac:dyDescent="0.25">
      <c r="A29" s="12" t="s">
        <v>29</v>
      </c>
      <c r="B29" s="5" t="s">
        <v>92</v>
      </c>
      <c r="C29" s="14" t="s">
        <v>88</v>
      </c>
      <c r="D29" s="14" t="s">
        <v>89</v>
      </c>
      <c r="E29" s="15" t="s">
        <v>93</v>
      </c>
      <c r="F29" s="14" t="s">
        <v>13</v>
      </c>
      <c r="G29" s="14"/>
      <c r="H29" s="14"/>
      <c r="I29" s="16"/>
      <c r="J29" s="5" t="s">
        <v>47</v>
      </c>
      <c r="K29" s="17" t="s">
        <v>47</v>
      </c>
      <c r="L29" s="18">
        <v>45504</v>
      </c>
      <c r="M29" s="19">
        <v>46599</v>
      </c>
      <c r="N29" s="6"/>
      <c r="O29" s="8"/>
      <c r="P29" s="8"/>
      <c r="Q29" s="8"/>
    </row>
    <row r="30" spans="1:17" ht="15.75" customHeight="1" x14ac:dyDescent="0.25">
      <c r="A30" s="12" t="s">
        <v>31</v>
      </c>
      <c r="B30" s="14" t="s">
        <v>94</v>
      </c>
      <c r="C30" s="14" t="s">
        <v>95</v>
      </c>
      <c r="D30" s="14" t="s">
        <v>89</v>
      </c>
      <c r="E30" s="15" t="s">
        <v>96</v>
      </c>
      <c r="F30" s="14" t="s">
        <v>13</v>
      </c>
      <c r="G30" s="14"/>
      <c r="H30" s="14"/>
      <c r="I30" s="16" t="s">
        <v>97</v>
      </c>
      <c r="J30" s="5" t="s">
        <v>47</v>
      </c>
      <c r="K30" s="17" t="s">
        <v>47</v>
      </c>
      <c r="L30" s="18">
        <v>45504</v>
      </c>
      <c r="M30" s="19">
        <v>46599</v>
      </c>
      <c r="N30" s="6"/>
      <c r="O30" s="8"/>
      <c r="P30" s="8"/>
      <c r="Q30" s="8">
        <v>1</v>
      </c>
    </row>
    <row r="31" spans="1:17" ht="15.75" customHeight="1" x14ac:dyDescent="0.25">
      <c r="A31" s="12" t="s">
        <v>34</v>
      </c>
      <c r="B31" s="5" t="s">
        <v>98</v>
      </c>
      <c r="C31" s="14" t="s">
        <v>99</v>
      </c>
      <c r="D31" s="14" t="s">
        <v>100</v>
      </c>
      <c r="E31" s="15" t="s">
        <v>26</v>
      </c>
      <c r="F31" s="14" t="s">
        <v>13</v>
      </c>
      <c r="G31" s="28"/>
      <c r="H31" s="28"/>
      <c r="I31" s="29"/>
      <c r="J31" s="5" t="s">
        <v>47</v>
      </c>
      <c r="K31" s="17" t="s">
        <v>47</v>
      </c>
      <c r="L31" s="18">
        <v>45504</v>
      </c>
      <c r="M31" s="19">
        <v>46599</v>
      </c>
      <c r="N31" s="6"/>
      <c r="O31" s="8"/>
      <c r="P31" s="8">
        <v>1</v>
      </c>
      <c r="Q31" s="8"/>
    </row>
    <row r="32" spans="1:17" ht="15.75" customHeight="1" x14ac:dyDescent="0.25">
      <c r="A32" s="12" t="s">
        <v>36</v>
      </c>
      <c r="B32" s="5" t="s">
        <v>101</v>
      </c>
      <c r="C32" s="5" t="s">
        <v>102</v>
      </c>
      <c r="D32" s="5" t="s">
        <v>100</v>
      </c>
      <c r="E32" s="5" t="s">
        <v>46</v>
      </c>
      <c r="F32" s="5" t="s">
        <v>13</v>
      </c>
      <c r="G32" s="14"/>
      <c r="H32" s="14"/>
      <c r="I32" s="16"/>
      <c r="J32" s="5" t="s">
        <v>47</v>
      </c>
      <c r="K32" s="17" t="s">
        <v>47</v>
      </c>
      <c r="L32" s="18">
        <v>45504</v>
      </c>
      <c r="M32" s="19">
        <v>46599</v>
      </c>
      <c r="N32" s="6"/>
      <c r="O32" s="8"/>
      <c r="P32" s="8"/>
      <c r="Q32" s="8"/>
    </row>
    <row r="33" spans="1:17" ht="15.75" customHeight="1" x14ac:dyDescent="0.25">
      <c r="A33" s="9">
        <v>5</v>
      </c>
      <c r="B33" s="9" t="s">
        <v>103</v>
      </c>
      <c r="C33" s="9">
        <f t="array" ref="C33">SUMPRODUCT(1/COUNTIF(C34:C45,C34:C45))</f>
        <v>5.0000000000000009</v>
      </c>
      <c r="D33" s="9" t="s">
        <v>104</v>
      </c>
      <c r="E33" s="10">
        <f>SUM(F33:H33)</f>
        <v>12</v>
      </c>
      <c r="F33" s="9">
        <f t="shared" ref="F33:H33" si="6">COUNTA(F34:F45)</f>
        <v>8</v>
      </c>
      <c r="G33" s="9">
        <f t="shared" si="6"/>
        <v>4</v>
      </c>
      <c r="H33" s="9">
        <f t="shared" si="6"/>
        <v>0</v>
      </c>
      <c r="I33" s="16"/>
      <c r="J33" s="5"/>
      <c r="K33" s="6"/>
      <c r="L33" s="26"/>
      <c r="M33" s="27"/>
      <c r="N33" s="6"/>
      <c r="O33" s="8"/>
      <c r="P33" s="8"/>
      <c r="Q33" s="8"/>
    </row>
    <row r="34" spans="1:17" ht="15.75" customHeight="1" x14ac:dyDescent="0.25">
      <c r="A34" s="12" t="s">
        <v>22</v>
      </c>
      <c r="B34" s="5" t="s">
        <v>105</v>
      </c>
      <c r="C34" s="5" t="s">
        <v>106</v>
      </c>
      <c r="D34" s="5" t="s">
        <v>107</v>
      </c>
      <c r="E34" s="15" t="s">
        <v>46</v>
      </c>
      <c r="F34" s="14" t="s">
        <v>13</v>
      </c>
      <c r="G34" s="14"/>
      <c r="H34" s="14"/>
      <c r="I34" s="16" t="s">
        <v>108</v>
      </c>
      <c r="K34" s="17" t="s">
        <v>109</v>
      </c>
      <c r="L34" s="18">
        <v>45232</v>
      </c>
      <c r="M34" s="19">
        <v>46328</v>
      </c>
      <c r="N34" s="6"/>
      <c r="O34" s="8"/>
      <c r="P34" s="8">
        <v>1</v>
      </c>
      <c r="Q34" s="8"/>
    </row>
    <row r="35" spans="1:17" ht="15.75" customHeight="1" x14ac:dyDescent="0.25">
      <c r="A35" s="12" t="s">
        <v>29</v>
      </c>
      <c r="B35" s="5" t="s">
        <v>110</v>
      </c>
      <c r="C35" s="5" t="s">
        <v>106</v>
      </c>
      <c r="D35" s="5" t="s">
        <v>107</v>
      </c>
      <c r="E35" s="15" t="s">
        <v>46</v>
      </c>
      <c r="F35" s="14" t="s">
        <v>13</v>
      </c>
      <c r="G35" s="14"/>
      <c r="H35" s="14"/>
      <c r="I35" s="16" t="s">
        <v>108</v>
      </c>
      <c r="K35" s="17" t="s">
        <v>109</v>
      </c>
      <c r="L35" s="18">
        <v>45232</v>
      </c>
      <c r="M35" s="19">
        <v>46328</v>
      </c>
      <c r="N35" s="6"/>
      <c r="O35" s="8"/>
      <c r="P35" s="8"/>
      <c r="Q35" s="8"/>
    </row>
    <row r="36" spans="1:17" ht="15.75" customHeight="1" x14ac:dyDescent="0.25">
      <c r="A36" s="12" t="s">
        <v>31</v>
      </c>
      <c r="B36" s="5" t="s">
        <v>111</v>
      </c>
      <c r="C36" s="5" t="s">
        <v>112</v>
      </c>
      <c r="D36" s="5" t="s">
        <v>113</v>
      </c>
      <c r="E36" s="15" t="s">
        <v>26</v>
      </c>
      <c r="F36" s="14" t="s">
        <v>13</v>
      </c>
      <c r="G36" s="14"/>
      <c r="H36" s="14"/>
      <c r="I36" s="16" t="s">
        <v>114</v>
      </c>
      <c r="K36" s="17" t="s">
        <v>109</v>
      </c>
      <c r="L36" s="18">
        <v>45232</v>
      </c>
      <c r="M36" s="19">
        <v>46328</v>
      </c>
      <c r="N36" s="6"/>
      <c r="O36" s="8">
        <v>1</v>
      </c>
      <c r="P36" s="8"/>
      <c r="Q36" s="8"/>
    </row>
    <row r="37" spans="1:17" ht="15.75" customHeight="1" x14ac:dyDescent="0.25">
      <c r="A37" s="12" t="s">
        <v>34</v>
      </c>
      <c r="B37" s="14" t="s">
        <v>115</v>
      </c>
      <c r="C37" s="5" t="s">
        <v>112</v>
      </c>
      <c r="D37" s="5" t="s">
        <v>113</v>
      </c>
      <c r="E37" s="14" t="s">
        <v>26</v>
      </c>
      <c r="F37" s="14" t="s">
        <v>13</v>
      </c>
      <c r="G37" s="14"/>
      <c r="H37" s="14"/>
      <c r="I37" s="12" t="s">
        <v>116</v>
      </c>
      <c r="K37" s="17" t="s">
        <v>117</v>
      </c>
      <c r="L37" s="23">
        <v>45807</v>
      </c>
      <c r="M37" s="24">
        <v>46903</v>
      </c>
      <c r="N37" s="6"/>
      <c r="O37" s="8"/>
      <c r="P37" s="8"/>
      <c r="Q37" s="8"/>
    </row>
    <row r="38" spans="1:17" ht="15.75" customHeight="1" x14ac:dyDescent="0.25">
      <c r="A38" s="12" t="s">
        <v>36</v>
      </c>
      <c r="B38" s="5" t="s">
        <v>118</v>
      </c>
      <c r="C38" s="5" t="s">
        <v>119</v>
      </c>
      <c r="D38" s="5" t="s">
        <v>120</v>
      </c>
      <c r="E38" s="5" t="s">
        <v>46</v>
      </c>
      <c r="F38" s="5"/>
      <c r="G38" s="5" t="s">
        <v>14</v>
      </c>
      <c r="H38" s="5"/>
      <c r="I38" s="4" t="s">
        <v>121</v>
      </c>
      <c r="K38" s="17" t="s">
        <v>122</v>
      </c>
      <c r="L38" s="23">
        <v>45642</v>
      </c>
      <c r="M38" s="24">
        <v>46737</v>
      </c>
      <c r="N38" s="6"/>
      <c r="O38" s="8"/>
      <c r="P38" s="8">
        <v>1</v>
      </c>
      <c r="Q38" s="8"/>
    </row>
    <row r="39" spans="1:17" ht="15.75" customHeight="1" x14ac:dyDescent="0.25">
      <c r="A39" s="12" t="s">
        <v>39</v>
      </c>
      <c r="B39" s="5" t="s">
        <v>123</v>
      </c>
      <c r="C39" s="30" t="s">
        <v>119</v>
      </c>
      <c r="D39" s="5" t="s">
        <v>120</v>
      </c>
      <c r="E39" s="5" t="s">
        <v>46</v>
      </c>
      <c r="F39" s="5"/>
      <c r="G39" s="5" t="s">
        <v>14</v>
      </c>
      <c r="H39" s="5"/>
      <c r="I39" s="4" t="s">
        <v>121</v>
      </c>
      <c r="K39" s="17" t="s">
        <v>122</v>
      </c>
      <c r="L39" s="23">
        <v>45642</v>
      </c>
      <c r="M39" s="24">
        <v>46737</v>
      </c>
      <c r="N39" s="6"/>
      <c r="O39" s="8"/>
      <c r="P39" s="8"/>
      <c r="Q39" s="8"/>
    </row>
    <row r="40" spans="1:17" ht="15.75" customHeight="1" x14ac:dyDescent="0.25">
      <c r="A40" s="12" t="s">
        <v>43</v>
      </c>
      <c r="B40" s="5" t="s">
        <v>124</v>
      </c>
      <c r="C40" s="5" t="s">
        <v>119</v>
      </c>
      <c r="D40" s="5" t="s">
        <v>120</v>
      </c>
      <c r="E40" s="31" t="s">
        <v>46</v>
      </c>
      <c r="F40" s="5"/>
      <c r="G40" s="5" t="s">
        <v>14</v>
      </c>
      <c r="H40" s="5"/>
      <c r="I40" s="32" t="s">
        <v>121</v>
      </c>
      <c r="K40" s="17" t="s">
        <v>122</v>
      </c>
      <c r="L40" s="23">
        <v>45642</v>
      </c>
      <c r="M40" s="24">
        <v>46737</v>
      </c>
      <c r="N40" s="6"/>
      <c r="O40" s="8"/>
      <c r="P40" s="8"/>
      <c r="Q40" s="8"/>
    </row>
    <row r="41" spans="1:17" ht="15.75" customHeight="1" x14ac:dyDescent="0.25">
      <c r="A41" s="12" t="s">
        <v>48</v>
      </c>
      <c r="B41" s="5" t="s">
        <v>125</v>
      </c>
      <c r="C41" s="5" t="s">
        <v>119</v>
      </c>
      <c r="D41" s="5" t="s">
        <v>120</v>
      </c>
      <c r="E41" s="31" t="s">
        <v>46</v>
      </c>
      <c r="F41" s="5"/>
      <c r="G41" s="5" t="s">
        <v>14</v>
      </c>
      <c r="H41" s="5"/>
      <c r="I41" s="32" t="s">
        <v>121</v>
      </c>
      <c r="K41" s="17" t="s">
        <v>126</v>
      </c>
      <c r="L41" s="33">
        <v>45834</v>
      </c>
      <c r="M41" s="34">
        <v>46930</v>
      </c>
      <c r="N41" s="6"/>
      <c r="O41" s="8"/>
      <c r="P41" s="8"/>
      <c r="Q41" s="8"/>
    </row>
    <row r="42" spans="1:17" ht="15.75" customHeight="1" x14ac:dyDescent="0.25">
      <c r="A42" s="12" t="s">
        <v>51</v>
      </c>
      <c r="B42" s="14" t="s">
        <v>127</v>
      </c>
      <c r="C42" s="14" t="s">
        <v>128</v>
      </c>
      <c r="D42" s="5"/>
      <c r="E42" s="15" t="s">
        <v>26</v>
      </c>
      <c r="F42" s="14" t="s">
        <v>13</v>
      </c>
      <c r="G42" s="14"/>
      <c r="H42" s="14"/>
      <c r="I42" s="16"/>
      <c r="K42" s="17" t="s">
        <v>129</v>
      </c>
      <c r="L42" s="18">
        <v>45600</v>
      </c>
      <c r="M42" s="19">
        <v>46695</v>
      </c>
      <c r="N42" s="6"/>
      <c r="O42" s="8">
        <v>1</v>
      </c>
      <c r="P42" s="8"/>
      <c r="Q42" s="8"/>
    </row>
    <row r="43" spans="1:17" ht="15.75" customHeight="1" x14ac:dyDescent="0.25">
      <c r="A43" s="12" t="s">
        <v>56</v>
      </c>
      <c r="B43" s="21" t="s">
        <v>130</v>
      </c>
      <c r="C43" s="21" t="s">
        <v>131</v>
      </c>
      <c r="D43" s="30"/>
      <c r="E43" s="14" t="s">
        <v>26</v>
      </c>
      <c r="F43" s="14" t="s">
        <v>13</v>
      </c>
      <c r="G43" s="14"/>
      <c r="H43" s="14"/>
      <c r="I43" s="16"/>
      <c r="K43" s="17" t="s">
        <v>129</v>
      </c>
      <c r="L43" s="18">
        <v>45600</v>
      </c>
      <c r="M43" s="19">
        <v>46695</v>
      </c>
      <c r="N43" s="6"/>
      <c r="O43" s="8"/>
      <c r="P43" s="8">
        <v>1</v>
      </c>
      <c r="Q43" s="8"/>
    </row>
    <row r="44" spans="1:17" ht="15.75" customHeight="1" x14ac:dyDescent="0.25">
      <c r="A44" s="12" t="s">
        <v>132</v>
      </c>
      <c r="B44" s="21" t="s">
        <v>133</v>
      </c>
      <c r="C44" s="21" t="s">
        <v>131</v>
      </c>
      <c r="D44" s="30"/>
      <c r="E44" s="14" t="s">
        <v>46</v>
      </c>
      <c r="F44" s="14" t="s">
        <v>13</v>
      </c>
      <c r="G44" s="14"/>
      <c r="H44" s="14"/>
      <c r="I44" s="16"/>
      <c r="K44" s="17" t="s">
        <v>129</v>
      </c>
      <c r="L44" s="18">
        <v>45600</v>
      </c>
      <c r="M44" s="19">
        <v>46695</v>
      </c>
      <c r="N44" s="6"/>
      <c r="O44" s="8"/>
      <c r="P44" s="8"/>
      <c r="Q44" s="8"/>
    </row>
    <row r="45" spans="1:17" ht="15.75" customHeight="1" x14ac:dyDescent="0.25">
      <c r="A45" s="12" t="s">
        <v>134</v>
      </c>
      <c r="B45" s="14" t="s">
        <v>135</v>
      </c>
      <c r="C45" s="14" t="s">
        <v>119</v>
      </c>
      <c r="D45" s="5"/>
      <c r="E45" s="14" t="s">
        <v>46</v>
      </c>
      <c r="F45" s="14" t="s">
        <v>13</v>
      </c>
      <c r="G45" s="14"/>
      <c r="H45" s="14"/>
      <c r="I45" s="16"/>
      <c r="K45" s="17" t="s">
        <v>129</v>
      </c>
      <c r="L45" s="18">
        <v>45600</v>
      </c>
      <c r="M45" s="19">
        <v>46695</v>
      </c>
      <c r="N45" s="6"/>
      <c r="O45" s="8"/>
      <c r="P45" s="8"/>
      <c r="Q45" s="8"/>
    </row>
    <row r="46" spans="1:17" ht="15.75" customHeight="1" x14ac:dyDescent="0.25">
      <c r="A46" s="9">
        <v>6</v>
      </c>
      <c r="B46" s="9" t="s">
        <v>136</v>
      </c>
      <c r="C46" s="9">
        <f t="array" ref="C46">SUMPRODUCT(1/COUNTIF(C47:C51,C47:C51))</f>
        <v>5</v>
      </c>
      <c r="D46" s="9" t="s">
        <v>137</v>
      </c>
      <c r="E46" s="9">
        <f>SUM(F46:H46)</f>
        <v>5</v>
      </c>
      <c r="F46" s="9">
        <f t="shared" ref="F46:H46" si="7">COUNTA(F47:F51)</f>
        <v>4</v>
      </c>
      <c r="G46" s="9">
        <f t="shared" si="7"/>
        <v>1</v>
      </c>
      <c r="H46" s="9">
        <f t="shared" si="7"/>
        <v>0</v>
      </c>
      <c r="I46" s="16"/>
      <c r="J46" s="5"/>
      <c r="K46" s="6"/>
      <c r="L46" s="26"/>
      <c r="M46" s="27"/>
      <c r="N46" s="6"/>
      <c r="O46" s="8"/>
      <c r="P46" s="8"/>
      <c r="Q46" s="8"/>
    </row>
    <row r="47" spans="1:17" ht="15.75" customHeight="1" x14ac:dyDescent="0.25">
      <c r="A47" s="14">
        <v>1</v>
      </c>
      <c r="B47" s="30" t="s">
        <v>138</v>
      </c>
      <c r="C47" s="30" t="s">
        <v>139</v>
      </c>
      <c r="D47" s="30" t="s">
        <v>140</v>
      </c>
      <c r="E47" s="14" t="s">
        <v>96</v>
      </c>
      <c r="F47" s="14" t="s">
        <v>13</v>
      </c>
      <c r="G47" s="14"/>
      <c r="H47" s="14"/>
      <c r="I47" s="16" t="s">
        <v>141</v>
      </c>
      <c r="K47" s="17" t="s">
        <v>109</v>
      </c>
      <c r="L47" s="18">
        <v>45232</v>
      </c>
      <c r="M47" s="19">
        <v>46328</v>
      </c>
      <c r="N47" s="6"/>
      <c r="O47" s="8"/>
      <c r="P47" s="8">
        <v>1</v>
      </c>
      <c r="Q47" s="8"/>
    </row>
    <row r="48" spans="1:17" ht="15.75" customHeight="1" x14ac:dyDescent="0.25">
      <c r="A48" s="14">
        <v>2</v>
      </c>
      <c r="B48" s="30" t="s">
        <v>142</v>
      </c>
      <c r="C48" s="30" t="s">
        <v>143</v>
      </c>
      <c r="D48" s="30" t="s">
        <v>144</v>
      </c>
      <c r="E48" s="5" t="s">
        <v>26</v>
      </c>
      <c r="F48" s="5"/>
      <c r="G48" s="5" t="s">
        <v>14</v>
      </c>
      <c r="H48" s="5"/>
      <c r="I48" s="32" t="s">
        <v>145</v>
      </c>
      <c r="K48" s="17" t="s">
        <v>146</v>
      </c>
      <c r="L48" s="23">
        <v>45642</v>
      </c>
      <c r="M48" s="24">
        <v>46737</v>
      </c>
      <c r="N48" s="6"/>
      <c r="O48" s="8"/>
      <c r="P48" s="8">
        <v>1</v>
      </c>
      <c r="Q48" s="8"/>
    </row>
    <row r="49" spans="1:17" ht="15.75" customHeight="1" x14ac:dyDescent="0.25">
      <c r="A49" s="14">
        <v>3</v>
      </c>
      <c r="B49" s="14" t="s">
        <v>147</v>
      </c>
      <c r="C49" s="14" t="s">
        <v>148</v>
      </c>
      <c r="D49" s="5"/>
      <c r="E49" s="15" t="s">
        <v>96</v>
      </c>
      <c r="F49" s="14" t="s">
        <v>13</v>
      </c>
      <c r="G49" s="14"/>
      <c r="H49" s="14"/>
      <c r="I49" s="16"/>
      <c r="K49" s="17" t="s">
        <v>129</v>
      </c>
      <c r="L49" s="18">
        <v>45600</v>
      </c>
      <c r="M49" s="19">
        <v>46695</v>
      </c>
      <c r="N49" s="35"/>
      <c r="O49" s="36">
        <v>1</v>
      </c>
      <c r="P49" s="36"/>
      <c r="Q49" s="36"/>
    </row>
    <row r="50" spans="1:17" ht="15.75" customHeight="1" x14ac:dyDescent="0.25">
      <c r="A50" s="14">
        <v>4</v>
      </c>
      <c r="B50" s="14" t="s">
        <v>149</v>
      </c>
      <c r="C50" s="14" t="s">
        <v>150</v>
      </c>
      <c r="D50" s="5"/>
      <c r="E50" s="15" t="s">
        <v>96</v>
      </c>
      <c r="F50" s="14" t="s">
        <v>13</v>
      </c>
      <c r="G50" s="14"/>
      <c r="H50" s="14"/>
      <c r="I50" s="16"/>
      <c r="K50" s="17" t="s">
        <v>129</v>
      </c>
      <c r="L50" s="18">
        <v>45600</v>
      </c>
      <c r="M50" s="19">
        <v>46695</v>
      </c>
      <c r="N50" s="6"/>
      <c r="O50" s="8">
        <v>1</v>
      </c>
      <c r="P50" s="8"/>
      <c r="Q50" s="8"/>
    </row>
    <row r="51" spans="1:17" ht="15.75" customHeight="1" x14ac:dyDescent="0.25">
      <c r="A51" s="14">
        <v>5</v>
      </c>
      <c r="B51" s="14" t="s">
        <v>151</v>
      </c>
      <c r="C51" s="14" t="s">
        <v>152</v>
      </c>
      <c r="D51" s="5"/>
      <c r="E51" s="14" t="s">
        <v>96</v>
      </c>
      <c r="F51" s="14" t="s">
        <v>13</v>
      </c>
      <c r="G51" s="14"/>
      <c r="H51" s="14"/>
      <c r="I51" s="12"/>
      <c r="K51" s="17" t="s">
        <v>129</v>
      </c>
      <c r="L51" s="18">
        <v>45600</v>
      </c>
      <c r="M51" s="19">
        <v>46695</v>
      </c>
      <c r="N51" s="6"/>
      <c r="O51" s="8">
        <v>1</v>
      </c>
      <c r="P51" s="8"/>
      <c r="Q51" s="8"/>
    </row>
    <row r="52" spans="1:17" ht="15.75" customHeight="1" x14ac:dyDescent="0.25">
      <c r="A52" s="9">
        <v>7</v>
      </c>
      <c r="B52" s="9" t="s">
        <v>153</v>
      </c>
      <c r="C52" s="9">
        <f t="array" ref="C52">SUMPRODUCT(1/COUNTIF(C53:C60,C53:C60))</f>
        <v>6</v>
      </c>
      <c r="D52" s="9" t="s">
        <v>154</v>
      </c>
      <c r="E52" s="9">
        <f>SUM(F52:H52)</f>
        <v>1</v>
      </c>
      <c r="F52" s="9">
        <f t="shared" ref="F52:H52" si="8">COUNTA(F53)</f>
        <v>1</v>
      </c>
      <c r="G52" s="9">
        <f t="shared" si="8"/>
        <v>0</v>
      </c>
      <c r="H52" s="9">
        <f t="shared" si="8"/>
        <v>0</v>
      </c>
      <c r="I52" s="16"/>
      <c r="K52" s="5"/>
      <c r="L52" s="26"/>
      <c r="M52" s="27"/>
      <c r="N52" s="6"/>
      <c r="O52" s="8"/>
      <c r="P52" s="8"/>
      <c r="Q52" s="8"/>
    </row>
    <row r="53" spans="1:17" ht="15.75" customHeight="1" x14ac:dyDescent="0.25">
      <c r="A53" s="14">
        <v>1</v>
      </c>
      <c r="B53" s="21" t="s">
        <v>155</v>
      </c>
      <c r="C53" s="21" t="s">
        <v>156</v>
      </c>
      <c r="D53" s="30"/>
      <c r="E53" s="14" t="s">
        <v>26</v>
      </c>
      <c r="F53" s="14" t="s">
        <v>13</v>
      </c>
      <c r="G53" s="14"/>
      <c r="H53" s="14"/>
      <c r="I53" s="16"/>
      <c r="K53" s="17" t="s">
        <v>129</v>
      </c>
      <c r="L53" s="18">
        <v>45600</v>
      </c>
      <c r="M53" s="19">
        <v>46695</v>
      </c>
      <c r="N53" s="6"/>
      <c r="O53" s="8">
        <v>1</v>
      </c>
      <c r="P53" s="8"/>
      <c r="Q53" s="8"/>
    </row>
    <row r="54" spans="1:17" ht="15.75" customHeight="1" x14ac:dyDescent="0.25">
      <c r="A54" s="9">
        <v>8</v>
      </c>
      <c r="B54" s="9" t="s">
        <v>157</v>
      </c>
      <c r="C54" s="9">
        <f t="array" ref="C54">SUMPRODUCT(1/COUNTIF(C55:C61,C55:C61))</f>
        <v>5</v>
      </c>
      <c r="D54" s="9" t="s">
        <v>158</v>
      </c>
      <c r="E54" s="9">
        <f>SUM(F54:H54)</f>
        <v>7</v>
      </c>
      <c r="F54" s="9">
        <f t="shared" ref="F54:H54" si="9">COUNTA(F55:F61)</f>
        <v>7</v>
      </c>
      <c r="G54" s="9">
        <f t="shared" si="9"/>
        <v>0</v>
      </c>
      <c r="H54" s="9">
        <f t="shared" si="9"/>
        <v>0</v>
      </c>
      <c r="I54" s="16"/>
      <c r="J54" s="5"/>
      <c r="K54" s="6"/>
      <c r="L54" s="26"/>
      <c r="M54" s="27"/>
      <c r="N54" s="6"/>
      <c r="O54" s="8"/>
      <c r="P54" s="8"/>
      <c r="Q54" s="8"/>
    </row>
    <row r="55" spans="1:17" ht="15.75" customHeight="1" x14ac:dyDescent="0.25">
      <c r="A55" s="14">
        <v>1</v>
      </c>
      <c r="B55" s="5" t="s">
        <v>159</v>
      </c>
      <c r="C55" s="5" t="s">
        <v>160</v>
      </c>
      <c r="D55" s="5"/>
      <c r="E55" s="15" t="s">
        <v>26</v>
      </c>
      <c r="F55" s="14" t="s">
        <v>13</v>
      </c>
      <c r="G55" s="14"/>
      <c r="H55" s="14"/>
      <c r="I55" s="16" t="s">
        <v>161</v>
      </c>
      <c r="J55" s="5" t="s">
        <v>109</v>
      </c>
      <c r="K55" s="17" t="s">
        <v>109</v>
      </c>
      <c r="L55" s="18">
        <v>45232</v>
      </c>
      <c r="M55" s="19">
        <v>46328</v>
      </c>
      <c r="N55" s="6"/>
      <c r="O55" s="8">
        <v>1</v>
      </c>
      <c r="P55" s="8"/>
      <c r="Q55" s="8"/>
    </row>
    <row r="56" spans="1:17" ht="15.75" customHeight="1" x14ac:dyDescent="0.25">
      <c r="A56" s="14">
        <v>2</v>
      </c>
      <c r="B56" s="5" t="s">
        <v>162</v>
      </c>
      <c r="C56" s="5" t="s">
        <v>163</v>
      </c>
      <c r="D56" s="5"/>
      <c r="E56" s="15" t="s">
        <v>26</v>
      </c>
      <c r="F56" s="14" t="s">
        <v>13</v>
      </c>
      <c r="G56" s="14"/>
      <c r="H56" s="14"/>
      <c r="I56" s="16" t="s">
        <v>164</v>
      </c>
      <c r="J56" s="5" t="s">
        <v>109</v>
      </c>
      <c r="K56" s="17" t="s">
        <v>109</v>
      </c>
      <c r="L56" s="18">
        <v>45232</v>
      </c>
      <c r="M56" s="19">
        <v>46328</v>
      </c>
      <c r="N56" s="6"/>
      <c r="O56" s="8"/>
      <c r="P56" s="8">
        <v>1</v>
      </c>
      <c r="Q56" s="8"/>
    </row>
    <row r="57" spans="1:17" ht="15.75" customHeight="1" x14ac:dyDescent="0.25">
      <c r="A57" s="14">
        <v>3</v>
      </c>
      <c r="B57" s="5" t="s">
        <v>165</v>
      </c>
      <c r="C57" s="5" t="s">
        <v>163</v>
      </c>
      <c r="D57" s="5"/>
      <c r="E57" s="15" t="s">
        <v>26</v>
      </c>
      <c r="F57" s="14" t="s">
        <v>13</v>
      </c>
      <c r="G57" s="14"/>
      <c r="H57" s="14"/>
      <c r="I57" s="16" t="s">
        <v>164</v>
      </c>
      <c r="J57" s="5" t="s">
        <v>109</v>
      </c>
      <c r="K57" s="17" t="s">
        <v>109</v>
      </c>
      <c r="L57" s="18">
        <v>45232</v>
      </c>
      <c r="M57" s="19">
        <v>46328</v>
      </c>
      <c r="N57" s="6"/>
      <c r="O57" s="8"/>
      <c r="P57" s="8"/>
      <c r="Q57" s="8"/>
    </row>
    <row r="58" spans="1:17" ht="15.75" customHeight="1" x14ac:dyDescent="0.25">
      <c r="A58" s="14">
        <v>4</v>
      </c>
      <c r="B58" s="14" t="s">
        <v>166</v>
      </c>
      <c r="C58" s="14" t="s">
        <v>167</v>
      </c>
      <c r="D58" s="5"/>
      <c r="E58" s="14" t="s">
        <v>26</v>
      </c>
      <c r="F58" s="14" t="s">
        <v>13</v>
      </c>
      <c r="G58" s="14"/>
      <c r="H58" s="14"/>
      <c r="I58" s="12"/>
      <c r="J58" s="5" t="s">
        <v>129</v>
      </c>
      <c r="K58" s="17" t="s">
        <v>129</v>
      </c>
      <c r="L58" s="18">
        <v>45600</v>
      </c>
      <c r="M58" s="19">
        <v>46695</v>
      </c>
      <c r="N58" s="6"/>
      <c r="O58" s="8"/>
      <c r="P58" s="8"/>
      <c r="Q58" s="8">
        <v>1</v>
      </c>
    </row>
    <row r="59" spans="1:17" ht="15.75" customHeight="1" x14ac:dyDescent="0.25">
      <c r="A59" s="14">
        <v>5</v>
      </c>
      <c r="B59" s="14" t="s">
        <v>168</v>
      </c>
      <c r="C59" s="14" t="s">
        <v>169</v>
      </c>
      <c r="D59" s="5"/>
      <c r="E59" s="14" t="s">
        <v>46</v>
      </c>
      <c r="F59" s="14" t="s">
        <v>13</v>
      </c>
      <c r="G59" s="14"/>
      <c r="H59" s="14"/>
      <c r="I59" s="12" t="s">
        <v>170</v>
      </c>
      <c r="J59" s="5" t="s">
        <v>171</v>
      </c>
      <c r="K59" s="17" t="s">
        <v>171</v>
      </c>
      <c r="L59" s="18">
        <v>45600</v>
      </c>
      <c r="M59" s="19">
        <v>46695</v>
      </c>
      <c r="N59" s="6"/>
      <c r="O59" s="8"/>
      <c r="P59" s="8">
        <v>1</v>
      </c>
      <c r="Q59" s="8"/>
    </row>
    <row r="60" spans="1:17" ht="15.75" customHeight="1" x14ac:dyDescent="0.25">
      <c r="A60" s="14">
        <v>6</v>
      </c>
      <c r="B60" s="14" t="s">
        <v>172</v>
      </c>
      <c r="C60" s="14" t="s">
        <v>169</v>
      </c>
      <c r="D60" s="5"/>
      <c r="E60" s="14" t="s">
        <v>46</v>
      </c>
      <c r="F60" s="14" t="s">
        <v>13</v>
      </c>
      <c r="G60" s="14"/>
      <c r="H60" s="14"/>
      <c r="I60" s="12"/>
      <c r="J60" s="5" t="s">
        <v>129</v>
      </c>
      <c r="K60" s="17" t="s">
        <v>129</v>
      </c>
      <c r="L60" s="18">
        <v>45600</v>
      </c>
      <c r="M60" s="19">
        <v>46695</v>
      </c>
      <c r="N60" s="6"/>
      <c r="O60" s="8"/>
      <c r="P60" s="8"/>
      <c r="Q60" s="8"/>
    </row>
    <row r="61" spans="1:17" ht="15.75" customHeight="1" x14ac:dyDescent="0.25">
      <c r="A61" s="14">
        <v>7</v>
      </c>
      <c r="B61" s="5" t="s">
        <v>173</v>
      </c>
      <c r="C61" s="5" t="s">
        <v>174</v>
      </c>
      <c r="D61" s="5" t="s">
        <v>175</v>
      </c>
      <c r="E61" s="15" t="s">
        <v>26</v>
      </c>
      <c r="F61" s="14" t="s">
        <v>13</v>
      </c>
      <c r="G61" s="14"/>
      <c r="H61" s="14"/>
      <c r="I61" s="16" t="s">
        <v>176</v>
      </c>
      <c r="J61" s="37" t="s">
        <v>177</v>
      </c>
      <c r="K61" s="17" t="s">
        <v>177</v>
      </c>
      <c r="L61" s="33">
        <v>45232</v>
      </c>
      <c r="M61" s="34">
        <v>46328</v>
      </c>
      <c r="N61" s="6"/>
      <c r="O61" s="8"/>
      <c r="P61" s="8"/>
      <c r="Q61" s="8">
        <v>1</v>
      </c>
    </row>
    <row r="62" spans="1:17" ht="15.75" customHeight="1" x14ac:dyDescent="0.25">
      <c r="A62" s="9">
        <v>9</v>
      </c>
      <c r="B62" s="9" t="s">
        <v>178</v>
      </c>
      <c r="C62" s="9">
        <f t="array" ref="C62">SUMPRODUCT(1/COUNTIF(C63:C66,C63:C66))</f>
        <v>4</v>
      </c>
      <c r="D62" s="9" t="s">
        <v>179</v>
      </c>
      <c r="E62" s="9">
        <f>SUM(F62:H62)</f>
        <v>4</v>
      </c>
      <c r="F62" s="9">
        <f t="shared" ref="F62:H62" si="10">COUNTA(F63:F66)</f>
        <v>3</v>
      </c>
      <c r="G62" s="9">
        <f t="shared" si="10"/>
        <v>1</v>
      </c>
      <c r="H62" s="9">
        <f t="shared" si="10"/>
        <v>0</v>
      </c>
      <c r="I62" s="16"/>
      <c r="J62" s="5"/>
      <c r="K62" s="6"/>
      <c r="L62" s="26"/>
      <c r="M62" s="27"/>
      <c r="N62" s="6"/>
      <c r="O62" s="8"/>
      <c r="P62" s="8"/>
      <c r="Q62" s="8"/>
    </row>
    <row r="63" spans="1:17" ht="15.75" customHeight="1" x14ac:dyDescent="0.25">
      <c r="A63" s="14">
        <v>1</v>
      </c>
      <c r="B63" s="21" t="s">
        <v>180</v>
      </c>
      <c r="C63" s="21" t="s">
        <v>181</v>
      </c>
      <c r="D63" s="30"/>
      <c r="E63" s="14" t="s">
        <v>75</v>
      </c>
      <c r="F63" s="14" t="s">
        <v>13</v>
      </c>
      <c r="G63" s="14"/>
      <c r="H63" s="14"/>
      <c r="I63" s="16"/>
      <c r="J63" s="5" t="s">
        <v>129</v>
      </c>
      <c r="K63" s="17" t="s">
        <v>129</v>
      </c>
      <c r="L63" s="18">
        <v>45600</v>
      </c>
      <c r="M63" s="19">
        <v>46695</v>
      </c>
      <c r="N63" s="6"/>
      <c r="O63" s="8">
        <v>1</v>
      </c>
      <c r="P63" s="8"/>
      <c r="Q63" s="8"/>
    </row>
    <row r="64" spans="1:17" ht="15.75" customHeight="1" x14ac:dyDescent="0.25">
      <c r="A64" s="14">
        <v>2</v>
      </c>
      <c r="B64" s="21" t="s">
        <v>182</v>
      </c>
      <c r="C64" s="21" t="s">
        <v>183</v>
      </c>
      <c r="D64" s="30"/>
      <c r="E64" s="14" t="s">
        <v>75</v>
      </c>
      <c r="F64" s="14" t="s">
        <v>13</v>
      </c>
      <c r="G64" s="14"/>
      <c r="H64" s="14"/>
      <c r="I64" s="16"/>
      <c r="J64" s="5" t="s">
        <v>129</v>
      </c>
      <c r="K64" s="17" t="s">
        <v>129</v>
      </c>
      <c r="L64" s="18">
        <v>45600</v>
      </c>
      <c r="M64" s="19">
        <v>46695</v>
      </c>
      <c r="N64" s="6"/>
      <c r="O64" s="8">
        <v>1</v>
      </c>
      <c r="P64" s="8"/>
      <c r="Q64" s="8"/>
    </row>
    <row r="65" spans="1:17" ht="15.75" customHeight="1" x14ac:dyDescent="0.25">
      <c r="A65" s="14">
        <v>3</v>
      </c>
      <c r="B65" s="14" t="s">
        <v>184</v>
      </c>
      <c r="C65" s="14" t="s">
        <v>185</v>
      </c>
      <c r="D65" s="5"/>
      <c r="E65" s="14" t="s">
        <v>96</v>
      </c>
      <c r="F65" s="14" t="s">
        <v>13</v>
      </c>
      <c r="G65" s="14"/>
      <c r="H65" s="14"/>
      <c r="I65" s="12" t="s">
        <v>186</v>
      </c>
      <c r="J65" s="5" t="s">
        <v>187</v>
      </c>
      <c r="K65" s="17" t="s">
        <v>187</v>
      </c>
      <c r="L65" s="23">
        <v>45600</v>
      </c>
      <c r="M65" s="24">
        <v>46695</v>
      </c>
      <c r="N65" s="6"/>
      <c r="O65" s="8">
        <v>1</v>
      </c>
      <c r="P65" s="8"/>
      <c r="Q65" s="8"/>
    </row>
    <row r="66" spans="1:17" ht="15.75" customHeight="1" x14ac:dyDescent="0.25">
      <c r="A66" s="14">
        <v>4</v>
      </c>
      <c r="B66" s="5" t="s">
        <v>188</v>
      </c>
      <c r="C66" s="5" t="s">
        <v>189</v>
      </c>
      <c r="D66" s="5"/>
      <c r="E66" s="15" t="s">
        <v>26</v>
      </c>
      <c r="F66" s="14"/>
      <c r="G66" s="5" t="s">
        <v>14</v>
      </c>
      <c r="H66" s="14"/>
      <c r="I66" s="16" t="s">
        <v>190</v>
      </c>
      <c r="J66" s="37" t="s">
        <v>191</v>
      </c>
      <c r="K66" s="17" t="s">
        <v>191</v>
      </c>
      <c r="L66" s="33">
        <v>45302</v>
      </c>
      <c r="M66" s="34">
        <v>46398</v>
      </c>
      <c r="N66" s="6"/>
      <c r="O66" s="8"/>
      <c r="P66" s="8">
        <v>1</v>
      </c>
      <c r="Q66" s="8"/>
    </row>
    <row r="67" spans="1:17" ht="15.75" customHeight="1" x14ac:dyDescent="0.25">
      <c r="A67" s="9">
        <v>10</v>
      </c>
      <c r="B67" s="9" t="s">
        <v>192</v>
      </c>
      <c r="C67" s="9">
        <f t="array" ref="C67">SUMPRODUCT(1/COUNTIF(C68:C96,C68:C96))</f>
        <v>17</v>
      </c>
      <c r="D67" s="9" t="s">
        <v>193</v>
      </c>
      <c r="E67" s="9">
        <f>SUM(F67:H67)</f>
        <v>29</v>
      </c>
      <c r="F67" s="9">
        <f t="shared" ref="F67:H67" si="11">COUNTA(F68:F96)</f>
        <v>29</v>
      </c>
      <c r="G67" s="9">
        <f t="shared" si="11"/>
        <v>0</v>
      </c>
      <c r="H67" s="9">
        <f t="shared" si="11"/>
        <v>0</v>
      </c>
      <c r="I67" s="16"/>
      <c r="J67" s="5"/>
      <c r="K67" s="6"/>
      <c r="L67" s="26"/>
      <c r="M67" s="27"/>
      <c r="N67" s="6"/>
      <c r="O67" s="8"/>
      <c r="P67" s="8"/>
      <c r="Q67" s="8"/>
    </row>
    <row r="68" spans="1:17" ht="15.75" customHeight="1" x14ac:dyDescent="0.25">
      <c r="A68" s="14">
        <v>1</v>
      </c>
      <c r="B68" s="5" t="s">
        <v>194</v>
      </c>
      <c r="C68" s="5" t="s">
        <v>195</v>
      </c>
      <c r="D68" s="5" t="s">
        <v>196</v>
      </c>
      <c r="E68" s="15" t="s">
        <v>46</v>
      </c>
      <c r="F68" s="14" t="s">
        <v>13</v>
      </c>
      <c r="G68" s="14"/>
      <c r="H68" s="14"/>
      <c r="I68" s="16" t="s">
        <v>197</v>
      </c>
      <c r="J68" s="5" t="s">
        <v>109</v>
      </c>
      <c r="K68" s="17" t="s">
        <v>109</v>
      </c>
      <c r="L68" s="18">
        <v>45232</v>
      </c>
      <c r="M68" s="19">
        <v>46328</v>
      </c>
      <c r="N68" s="6"/>
      <c r="O68" s="8">
        <v>1</v>
      </c>
      <c r="P68" s="8"/>
      <c r="Q68" s="8"/>
    </row>
    <row r="69" spans="1:17" ht="15.75" customHeight="1" x14ac:dyDescent="0.25">
      <c r="A69" s="14">
        <v>2</v>
      </c>
      <c r="B69" s="5" t="s">
        <v>198</v>
      </c>
      <c r="C69" s="5" t="s">
        <v>195</v>
      </c>
      <c r="D69" s="5" t="s">
        <v>196</v>
      </c>
      <c r="E69" s="15" t="s">
        <v>46</v>
      </c>
      <c r="F69" s="14" t="s">
        <v>13</v>
      </c>
      <c r="G69" s="14"/>
      <c r="H69" s="14"/>
      <c r="I69" s="16" t="s">
        <v>197</v>
      </c>
      <c r="J69" s="5" t="s">
        <v>109</v>
      </c>
      <c r="K69" s="17" t="s">
        <v>109</v>
      </c>
      <c r="L69" s="18">
        <v>45232</v>
      </c>
      <c r="M69" s="19" t="s">
        <v>199</v>
      </c>
      <c r="N69" s="6"/>
      <c r="O69" s="8"/>
      <c r="P69" s="8"/>
      <c r="Q69" s="8"/>
    </row>
    <row r="70" spans="1:17" ht="15.75" customHeight="1" x14ac:dyDescent="0.25">
      <c r="A70" s="14">
        <v>3</v>
      </c>
      <c r="B70" s="5" t="s">
        <v>200</v>
      </c>
      <c r="C70" s="5" t="s">
        <v>195</v>
      </c>
      <c r="D70" s="5" t="s">
        <v>196</v>
      </c>
      <c r="E70" s="15" t="s">
        <v>46</v>
      </c>
      <c r="F70" s="14" t="s">
        <v>13</v>
      </c>
      <c r="G70" s="14"/>
      <c r="H70" s="14"/>
      <c r="I70" s="16" t="s">
        <v>197</v>
      </c>
      <c r="J70" s="5" t="s">
        <v>109</v>
      </c>
      <c r="K70" s="17" t="s">
        <v>109</v>
      </c>
      <c r="L70" s="18">
        <v>45232</v>
      </c>
      <c r="M70" s="19">
        <v>46328</v>
      </c>
      <c r="N70" s="6"/>
      <c r="O70" s="8"/>
      <c r="P70" s="8"/>
      <c r="Q70" s="8"/>
    </row>
    <row r="71" spans="1:17" ht="15.75" customHeight="1" x14ac:dyDescent="0.25">
      <c r="A71" s="14">
        <v>4</v>
      </c>
      <c r="B71" s="5" t="s">
        <v>201</v>
      </c>
      <c r="C71" s="5" t="s">
        <v>202</v>
      </c>
      <c r="D71" s="5" t="s">
        <v>196</v>
      </c>
      <c r="E71" s="15" t="s">
        <v>46</v>
      </c>
      <c r="F71" s="14" t="s">
        <v>13</v>
      </c>
      <c r="G71" s="14"/>
      <c r="H71" s="14"/>
      <c r="I71" s="16" t="s">
        <v>203</v>
      </c>
      <c r="J71" s="5" t="s">
        <v>109</v>
      </c>
      <c r="K71" s="17" t="s">
        <v>109</v>
      </c>
      <c r="L71" s="18">
        <v>45232</v>
      </c>
      <c r="M71" s="19">
        <v>46328</v>
      </c>
      <c r="N71" s="6"/>
      <c r="O71" s="8">
        <v>1</v>
      </c>
      <c r="P71" s="8"/>
      <c r="Q71" s="8"/>
    </row>
    <row r="72" spans="1:17" ht="15.75" customHeight="1" x14ac:dyDescent="0.25">
      <c r="A72" s="14">
        <v>5</v>
      </c>
      <c r="B72" s="21" t="s">
        <v>204</v>
      </c>
      <c r="C72" s="21" t="s">
        <v>205</v>
      </c>
      <c r="D72" s="5" t="s">
        <v>196</v>
      </c>
      <c r="E72" s="14" t="s">
        <v>46</v>
      </c>
      <c r="F72" s="14" t="s">
        <v>13</v>
      </c>
      <c r="G72" s="14"/>
      <c r="H72" s="14"/>
      <c r="I72" s="16" t="s">
        <v>206</v>
      </c>
      <c r="J72" s="17" t="s">
        <v>207</v>
      </c>
      <c r="K72" s="17" t="s">
        <v>207</v>
      </c>
      <c r="L72" s="23">
        <v>45807</v>
      </c>
      <c r="M72" s="24">
        <v>46903</v>
      </c>
      <c r="N72" s="6"/>
      <c r="O72" s="8">
        <v>1</v>
      </c>
      <c r="P72" s="8"/>
      <c r="Q72" s="8"/>
    </row>
    <row r="73" spans="1:17" ht="15.75" customHeight="1" x14ac:dyDescent="0.25">
      <c r="A73" s="14">
        <v>6</v>
      </c>
      <c r="B73" s="21" t="s">
        <v>208</v>
      </c>
      <c r="C73" s="21" t="s">
        <v>209</v>
      </c>
      <c r="D73" s="5" t="s">
        <v>196</v>
      </c>
      <c r="E73" s="14" t="s">
        <v>46</v>
      </c>
      <c r="F73" s="14" t="s">
        <v>13</v>
      </c>
      <c r="G73" s="14"/>
      <c r="H73" s="14"/>
      <c r="I73" s="16" t="s">
        <v>210</v>
      </c>
      <c r="J73" s="5" t="s">
        <v>207</v>
      </c>
      <c r="K73" s="17" t="s">
        <v>207</v>
      </c>
      <c r="L73" s="23">
        <v>45807</v>
      </c>
      <c r="M73" s="24">
        <v>46903</v>
      </c>
      <c r="N73" s="6"/>
      <c r="O73" s="8">
        <v>1</v>
      </c>
      <c r="P73" s="8"/>
      <c r="Q73" s="8"/>
    </row>
    <row r="74" spans="1:17" ht="15.75" customHeight="1" x14ac:dyDescent="0.25">
      <c r="A74" s="14">
        <v>7</v>
      </c>
      <c r="B74" s="21" t="s">
        <v>211</v>
      </c>
      <c r="C74" s="14" t="s">
        <v>212</v>
      </c>
      <c r="D74" s="5" t="s">
        <v>196</v>
      </c>
      <c r="E74" s="14" t="s">
        <v>46</v>
      </c>
      <c r="F74" s="14" t="s">
        <v>13</v>
      </c>
      <c r="G74" s="14"/>
      <c r="H74" s="14"/>
      <c r="I74" s="16" t="s">
        <v>213</v>
      </c>
      <c r="J74" s="5" t="s">
        <v>207</v>
      </c>
      <c r="K74" s="17" t="s">
        <v>207</v>
      </c>
      <c r="L74" s="23">
        <v>45807</v>
      </c>
      <c r="M74" s="24">
        <v>46903</v>
      </c>
      <c r="N74" s="6"/>
      <c r="O74" s="8">
        <v>1</v>
      </c>
      <c r="P74" s="8"/>
      <c r="Q74" s="8"/>
    </row>
    <row r="75" spans="1:17" ht="15.75" customHeight="1" x14ac:dyDescent="0.25">
      <c r="A75" s="14">
        <v>8</v>
      </c>
      <c r="B75" s="21" t="s">
        <v>214</v>
      </c>
      <c r="C75" s="14" t="s">
        <v>205</v>
      </c>
      <c r="D75" s="5" t="s">
        <v>196</v>
      </c>
      <c r="E75" s="14" t="s">
        <v>46</v>
      </c>
      <c r="F75" s="14" t="s">
        <v>13</v>
      </c>
      <c r="G75" s="14"/>
      <c r="H75" s="14"/>
      <c r="I75" s="16" t="s">
        <v>206</v>
      </c>
      <c r="J75" s="5" t="s">
        <v>207</v>
      </c>
      <c r="K75" s="17" t="s">
        <v>207</v>
      </c>
      <c r="L75" s="18">
        <v>45807</v>
      </c>
      <c r="M75" s="19">
        <v>46903</v>
      </c>
      <c r="N75" s="6"/>
      <c r="O75" s="8"/>
      <c r="P75" s="8"/>
      <c r="Q75" s="8"/>
    </row>
    <row r="76" spans="1:17" ht="15.75" customHeight="1" x14ac:dyDescent="0.25">
      <c r="A76" s="14">
        <v>9</v>
      </c>
      <c r="B76" s="21" t="s">
        <v>215</v>
      </c>
      <c r="C76" s="14" t="s">
        <v>216</v>
      </c>
      <c r="D76" s="5" t="s">
        <v>196</v>
      </c>
      <c r="E76" s="14" t="s">
        <v>46</v>
      </c>
      <c r="F76" s="14" t="s">
        <v>13</v>
      </c>
      <c r="G76" s="14"/>
      <c r="H76" s="14"/>
      <c r="I76" s="16" t="s">
        <v>217</v>
      </c>
      <c r="J76" s="5" t="s">
        <v>207</v>
      </c>
      <c r="K76" s="17" t="s">
        <v>207</v>
      </c>
      <c r="L76" s="23">
        <v>45807</v>
      </c>
      <c r="M76" s="24">
        <v>46903</v>
      </c>
      <c r="N76" s="6"/>
      <c r="O76" s="8">
        <v>1</v>
      </c>
      <c r="P76" s="8"/>
      <c r="Q76" s="8"/>
    </row>
    <row r="77" spans="1:17" ht="15.75" customHeight="1" x14ac:dyDescent="0.25">
      <c r="A77" s="14">
        <v>10</v>
      </c>
      <c r="B77" s="21" t="s">
        <v>218</v>
      </c>
      <c r="C77" s="21" t="s">
        <v>219</v>
      </c>
      <c r="D77" s="5" t="s">
        <v>196</v>
      </c>
      <c r="E77" s="14" t="s">
        <v>46</v>
      </c>
      <c r="F77" s="14" t="s">
        <v>13</v>
      </c>
      <c r="G77" s="14"/>
      <c r="H77" s="14"/>
      <c r="I77" s="16" t="s">
        <v>220</v>
      </c>
      <c r="J77" s="5" t="s">
        <v>207</v>
      </c>
      <c r="K77" s="17" t="s">
        <v>207</v>
      </c>
      <c r="L77" s="23">
        <v>45807</v>
      </c>
      <c r="M77" s="24">
        <v>46903</v>
      </c>
      <c r="N77" s="6"/>
      <c r="O77" s="8">
        <v>1</v>
      </c>
      <c r="P77" s="8"/>
      <c r="Q77" s="8"/>
    </row>
    <row r="78" spans="1:17" ht="15.75" customHeight="1" x14ac:dyDescent="0.25">
      <c r="A78" s="14">
        <v>11</v>
      </c>
      <c r="B78" s="21" t="s">
        <v>221</v>
      </c>
      <c r="C78" s="14" t="s">
        <v>222</v>
      </c>
      <c r="D78" s="5" t="s">
        <v>196</v>
      </c>
      <c r="E78" s="14" t="s">
        <v>46</v>
      </c>
      <c r="F78" s="14" t="s">
        <v>13</v>
      </c>
      <c r="G78" s="14"/>
      <c r="H78" s="14"/>
      <c r="I78" s="16" t="s">
        <v>223</v>
      </c>
      <c r="J78" s="5" t="s">
        <v>207</v>
      </c>
      <c r="K78" s="17" t="s">
        <v>207</v>
      </c>
      <c r="L78" s="23">
        <v>45807</v>
      </c>
      <c r="M78" s="24">
        <v>46903</v>
      </c>
      <c r="N78" s="6"/>
      <c r="O78" s="8">
        <v>1</v>
      </c>
      <c r="P78" s="8"/>
      <c r="Q78" s="8"/>
    </row>
    <row r="79" spans="1:17" ht="15.75" customHeight="1" x14ac:dyDescent="0.25">
      <c r="A79" s="14">
        <v>12</v>
      </c>
      <c r="B79" s="21" t="s">
        <v>224</v>
      </c>
      <c r="C79" s="14" t="s">
        <v>225</v>
      </c>
      <c r="D79" s="5" t="s">
        <v>196</v>
      </c>
      <c r="E79" s="14" t="s">
        <v>46</v>
      </c>
      <c r="F79" s="14" t="s">
        <v>13</v>
      </c>
      <c r="G79" s="14"/>
      <c r="H79" s="14"/>
      <c r="I79" s="16" t="s">
        <v>226</v>
      </c>
      <c r="J79" s="5" t="s">
        <v>207</v>
      </c>
      <c r="K79" s="17" t="s">
        <v>207</v>
      </c>
      <c r="L79" s="18">
        <v>45807</v>
      </c>
      <c r="M79" s="19">
        <v>46903</v>
      </c>
      <c r="N79" s="6"/>
      <c r="O79" s="8">
        <v>1</v>
      </c>
      <c r="P79" s="8"/>
      <c r="Q79" s="8"/>
    </row>
    <row r="80" spans="1:17" ht="15.75" customHeight="1" x14ac:dyDescent="0.25">
      <c r="A80" s="14">
        <v>13</v>
      </c>
      <c r="B80" s="21" t="s">
        <v>227</v>
      </c>
      <c r="C80" s="14" t="s">
        <v>228</v>
      </c>
      <c r="D80" s="5" t="s">
        <v>196</v>
      </c>
      <c r="E80" s="14" t="s">
        <v>46</v>
      </c>
      <c r="F80" s="14" t="s">
        <v>13</v>
      </c>
      <c r="G80" s="14"/>
      <c r="H80" s="14"/>
      <c r="I80" s="16" t="s">
        <v>229</v>
      </c>
      <c r="J80" s="5" t="s">
        <v>207</v>
      </c>
      <c r="K80" s="17" t="s">
        <v>207</v>
      </c>
      <c r="L80" s="23">
        <v>45807</v>
      </c>
      <c r="M80" s="24">
        <v>46903</v>
      </c>
      <c r="N80" s="6"/>
      <c r="O80" s="8">
        <v>1</v>
      </c>
      <c r="P80" s="8"/>
      <c r="Q80" s="8"/>
    </row>
    <row r="81" spans="1:17" ht="15.75" customHeight="1" x14ac:dyDescent="0.25">
      <c r="A81" s="14">
        <v>14</v>
      </c>
      <c r="B81" s="21" t="s">
        <v>230</v>
      </c>
      <c r="C81" s="14" t="s">
        <v>231</v>
      </c>
      <c r="D81" s="5" t="s">
        <v>196</v>
      </c>
      <c r="E81" s="14" t="s">
        <v>46</v>
      </c>
      <c r="F81" s="14" t="s">
        <v>13</v>
      </c>
      <c r="G81" s="14"/>
      <c r="H81" s="14"/>
      <c r="I81" s="16" t="s">
        <v>232</v>
      </c>
      <c r="J81" s="5" t="s">
        <v>207</v>
      </c>
      <c r="K81" s="17" t="s">
        <v>207</v>
      </c>
      <c r="L81" s="23">
        <v>45807</v>
      </c>
      <c r="M81" s="24">
        <v>46903</v>
      </c>
      <c r="N81" s="6"/>
      <c r="O81" s="8">
        <v>1</v>
      </c>
      <c r="P81" s="8"/>
      <c r="Q81" s="8"/>
    </row>
    <row r="82" spans="1:17" ht="15.75" customHeight="1" x14ac:dyDescent="0.25">
      <c r="A82" s="14">
        <v>15</v>
      </c>
      <c r="B82" s="21" t="s">
        <v>233</v>
      </c>
      <c r="C82" s="14" t="s">
        <v>234</v>
      </c>
      <c r="D82" s="5" t="s">
        <v>196</v>
      </c>
      <c r="E82" s="14" t="s">
        <v>46</v>
      </c>
      <c r="F82" s="14" t="s">
        <v>13</v>
      </c>
      <c r="G82" s="14"/>
      <c r="H82" s="14"/>
      <c r="I82" s="16" t="s">
        <v>235</v>
      </c>
      <c r="J82" s="5" t="s">
        <v>207</v>
      </c>
      <c r="K82" s="17" t="s">
        <v>207</v>
      </c>
      <c r="L82" s="18">
        <v>45807</v>
      </c>
      <c r="M82" s="19">
        <v>46903</v>
      </c>
      <c r="N82" s="6"/>
      <c r="O82" s="8">
        <v>1</v>
      </c>
      <c r="P82" s="8"/>
      <c r="Q82" s="8"/>
    </row>
    <row r="83" spans="1:17" ht="15.75" customHeight="1" x14ac:dyDescent="0.25">
      <c r="A83" s="14">
        <v>16</v>
      </c>
      <c r="B83" s="21" t="s">
        <v>236</v>
      </c>
      <c r="C83" s="14" t="s">
        <v>237</v>
      </c>
      <c r="D83" s="5" t="s">
        <v>196</v>
      </c>
      <c r="E83" s="14" t="s">
        <v>46</v>
      </c>
      <c r="F83" s="14" t="s">
        <v>13</v>
      </c>
      <c r="G83" s="14"/>
      <c r="H83" s="14"/>
      <c r="I83" s="16" t="s">
        <v>238</v>
      </c>
      <c r="J83" s="5" t="s">
        <v>207</v>
      </c>
      <c r="K83" s="17" t="s">
        <v>207</v>
      </c>
      <c r="L83" s="23">
        <v>45807</v>
      </c>
      <c r="M83" s="24">
        <v>46903</v>
      </c>
      <c r="N83" s="6"/>
      <c r="O83" s="8">
        <v>1</v>
      </c>
      <c r="P83" s="8"/>
      <c r="Q83" s="8"/>
    </row>
    <row r="84" spans="1:17" ht="15.75" customHeight="1" x14ac:dyDescent="0.25">
      <c r="A84" s="14">
        <v>17</v>
      </c>
      <c r="B84" s="21" t="s">
        <v>239</v>
      </c>
      <c r="C84" s="21" t="s">
        <v>240</v>
      </c>
      <c r="D84" s="5" t="s">
        <v>196</v>
      </c>
      <c r="E84" s="14" t="s">
        <v>46</v>
      </c>
      <c r="F84" s="14" t="s">
        <v>13</v>
      </c>
      <c r="G84" s="14"/>
      <c r="H84" s="14"/>
      <c r="I84" s="16" t="s">
        <v>241</v>
      </c>
      <c r="J84" s="5" t="s">
        <v>207</v>
      </c>
      <c r="K84" s="17" t="s">
        <v>207</v>
      </c>
      <c r="L84" s="23">
        <v>45807</v>
      </c>
      <c r="M84" s="24">
        <v>46903</v>
      </c>
      <c r="N84" s="6"/>
      <c r="O84" s="8">
        <v>1</v>
      </c>
      <c r="P84" s="8"/>
      <c r="Q84" s="8"/>
    </row>
    <row r="85" spans="1:17" ht="15.75" customHeight="1" x14ac:dyDescent="0.25">
      <c r="A85" s="14">
        <v>18</v>
      </c>
      <c r="B85" s="21" t="s">
        <v>242</v>
      </c>
      <c r="C85" s="21" t="s">
        <v>243</v>
      </c>
      <c r="D85" s="30"/>
      <c r="E85" s="14" t="s">
        <v>26</v>
      </c>
      <c r="F85" s="14" t="s">
        <v>13</v>
      </c>
      <c r="G85" s="14"/>
      <c r="H85" s="14"/>
      <c r="I85" s="16"/>
      <c r="J85" s="5" t="s">
        <v>129</v>
      </c>
      <c r="K85" s="17" t="s">
        <v>129</v>
      </c>
      <c r="L85" s="18">
        <v>45600</v>
      </c>
      <c r="M85" s="19">
        <v>46695</v>
      </c>
      <c r="N85" s="6"/>
      <c r="O85" s="8">
        <v>1</v>
      </c>
      <c r="P85" s="8"/>
      <c r="Q85" s="8"/>
    </row>
    <row r="86" spans="1:17" ht="15.75" customHeight="1" x14ac:dyDescent="0.25">
      <c r="A86" s="14">
        <v>19</v>
      </c>
      <c r="B86" s="21" t="s">
        <v>244</v>
      </c>
      <c r="C86" s="21" t="s">
        <v>216</v>
      </c>
      <c r="D86" s="30"/>
      <c r="E86" s="15" t="s">
        <v>46</v>
      </c>
      <c r="F86" s="14" t="s">
        <v>13</v>
      </c>
      <c r="G86" s="14"/>
      <c r="H86" s="14"/>
      <c r="I86" s="16"/>
      <c r="J86" s="5" t="s">
        <v>129</v>
      </c>
      <c r="K86" s="17" t="s">
        <v>129</v>
      </c>
      <c r="L86" s="18">
        <v>45600</v>
      </c>
      <c r="M86" s="19">
        <v>46695</v>
      </c>
      <c r="N86" s="6"/>
      <c r="O86" s="8">
        <v>1</v>
      </c>
      <c r="P86" s="8"/>
      <c r="Q86" s="8"/>
    </row>
    <row r="87" spans="1:17" ht="15.75" customHeight="1" x14ac:dyDescent="0.25">
      <c r="A87" s="14">
        <v>20</v>
      </c>
      <c r="B87" s="21" t="s">
        <v>245</v>
      </c>
      <c r="C87" s="21" t="s">
        <v>219</v>
      </c>
      <c r="D87" s="30"/>
      <c r="E87" s="14" t="s">
        <v>46</v>
      </c>
      <c r="F87" s="14" t="s">
        <v>13</v>
      </c>
      <c r="G87" s="14"/>
      <c r="H87" s="14"/>
      <c r="I87" s="16"/>
      <c r="J87" s="5" t="s">
        <v>129</v>
      </c>
      <c r="K87" s="17" t="s">
        <v>129</v>
      </c>
      <c r="L87" s="18">
        <v>45600</v>
      </c>
      <c r="M87" s="19">
        <v>46695</v>
      </c>
      <c r="N87" s="6"/>
      <c r="O87" s="8"/>
      <c r="P87" s="8"/>
      <c r="Q87" s="8"/>
    </row>
    <row r="88" spans="1:17" ht="15.75" customHeight="1" x14ac:dyDescent="0.25">
      <c r="A88" s="14">
        <v>21</v>
      </c>
      <c r="B88" s="21" t="s">
        <v>246</v>
      </c>
      <c r="C88" s="21" t="s">
        <v>225</v>
      </c>
      <c r="D88" s="30"/>
      <c r="E88" s="14" t="s">
        <v>46</v>
      </c>
      <c r="F88" s="14" t="s">
        <v>13</v>
      </c>
      <c r="G88" s="14"/>
      <c r="H88" s="14"/>
      <c r="I88" s="16"/>
      <c r="J88" s="5" t="s">
        <v>129</v>
      </c>
      <c r="K88" s="17" t="s">
        <v>129</v>
      </c>
      <c r="L88" s="18">
        <v>45600</v>
      </c>
      <c r="M88" s="19">
        <v>46695</v>
      </c>
      <c r="N88" s="6"/>
      <c r="O88" s="8"/>
      <c r="P88" s="8"/>
      <c r="Q88" s="8"/>
    </row>
    <row r="89" spans="1:17" ht="15.75" customHeight="1" x14ac:dyDescent="0.25">
      <c r="A89" s="14">
        <v>22</v>
      </c>
      <c r="B89" s="21" t="s">
        <v>247</v>
      </c>
      <c r="C89" s="21" t="s">
        <v>248</v>
      </c>
      <c r="D89" s="30"/>
      <c r="E89" s="15" t="s">
        <v>46</v>
      </c>
      <c r="F89" s="14" t="s">
        <v>13</v>
      </c>
      <c r="G89" s="14"/>
      <c r="H89" s="14"/>
      <c r="I89" s="16"/>
      <c r="J89" s="5" t="s">
        <v>129</v>
      </c>
      <c r="K89" s="17" t="s">
        <v>129</v>
      </c>
      <c r="L89" s="18">
        <v>45600</v>
      </c>
      <c r="M89" s="19">
        <v>46695</v>
      </c>
      <c r="N89" s="6"/>
      <c r="O89" s="8"/>
      <c r="P89" s="8"/>
      <c r="Q89" s="8"/>
    </row>
    <row r="90" spans="1:17" ht="15.75" customHeight="1" x14ac:dyDescent="0.25">
      <c r="A90" s="14">
        <v>23</v>
      </c>
      <c r="B90" s="14" t="s">
        <v>249</v>
      </c>
      <c r="C90" s="14" t="s">
        <v>231</v>
      </c>
      <c r="D90" s="5"/>
      <c r="E90" s="14" t="s">
        <v>46</v>
      </c>
      <c r="F90" s="14" t="s">
        <v>13</v>
      </c>
      <c r="G90" s="14"/>
      <c r="H90" s="14"/>
      <c r="I90" s="12"/>
      <c r="J90" s="5" t="s">
        <v>129</v>
      </c>
      <c r="K90" s="17" t="s">
        <v>129</v>
      </c>
      <c r="L90" s="18">
        <v>45600</v>
      </c>
      <c r="M90" s="19">
        <v>46695</v>
      </c>
      <c r="N90" s="6"/>
      <c r="O90" s="8"/>
      <c r="P90" s="8"/>
      <c r="Q90" s="8"/>
    </row>
    <row r="91" spans="1:17" ht="15.75" customHeight="1" x14ac:dyDescent="0.25">
      <c r="A91" s="14">
        <v>24</v>
      </c>
      <c r="B91" s="14" t="s">
        <v>250</v>
      </c>
      <c r="C91" s="14" t="s">
        <v>234</v>
      </c>
      <c r="D91" s="5"/>
      <c r="E91" s="14" t="s">
        <v>46</v>
      </c>
      <c r="F91" s="14" t="s">
        <v>13</v>
      </c>
      <c r="G91" s="14"/>
      <c r="H91" s="14"/>
      <c r="I91" s="12"/>
      <c r="J91" s="5" t="s">
        <v>129</v>
      </c>
      <c r="K91" s="17" t="s">
        <v>129</v>
      </c>
      <c r="L91" s="18">
        <v>45600</v>
      </c>
      <c r="M91" s="19">
        <v>46695</v>
      </c>
      <c r="N91" s="6"/>
      <c r="O91" s="8"/>
      <c r="P91" s="8"/>
      <c r="Q91" s="8"/>
    </row>
    <row r="92" spans="1:17" ht="15.75" customHeight="1" x14ac:dyDescent="0.25">
      <c r="A92" s="14">
        <v>25</v>
      </c>
      <c r="B92" s="14" t="s">
        <v>251</v>
      </c>
      <c r="C92" s="14" t="s">
        <v>209</v>
      </c>
      <c r="D92" s="5"/>
      <c r="E92" s="14" t="s">
        <v>46</v>
      </c>
      <c r="F92" s="14" t="s">
        <v>13</v>
      </c>
      <c r="G92" s="14"/>
      <c r="H92" s="14"/>
      <c r="I92" s="12"/>
      <c r="J92" s="5" t="s">
        <v>129</v>
      </c>
      <c r="K92" s="17" t="s">
        <v>129</v>
      </c>
      <c r="L92" s="18">
        <v>45600</v>
      </c>
      <c r="M92" s="19">
        <v>46695</v>
      </c>
      <c r="N92" s="6"/>
      <c r="O92" s="8"/>
      <c r="P92" s="8"/>
      <c r="Q92" s="8"/>
    </row>
    <row r="93" spans="1:17" ht="15.75" customHeight="1" x14ac:dyDescent="0.25">
      <c r="A93" s="14">
        <v>26</v>
      </c>
      <c r="B93" s="14" t="s">
        <v>252</v>
      </c>
      <c r="C93" s="14" t="s">
        <v>212</v>
      </c>
      <c r="D93" s="5"/>
      <c r="E93" s="14" t="s">
        <v>46</v>
      </c>
      <c r="F93" s="14" t="s">
        <v>13</v>
      </c>
      <c r="G93" s="14"/>
      <c r="H93" s="14"/>
      <c r="I93" s="12"/>
      <c r="J93" s="5" t="s">
        <v>129</v>
      </c>
      <c r="K93" s="17" t="s">
        <v>129</v>
      </c>
      <c r="L93" s="18">
        <v>45600</v>
      </c>
      <c r="M93" s="19">
        <v>46695</v>
      </c>
      <c r="N93" s="6"/>
      <c r="O93" s="8"/>
      <c r="P93" s="8"/>
      <c r="Q93" s="8"/>
    </row>
    <row r="94" spans="1:17" ht="15.75" customHeight="1" x14ac:dyDescent="0.25">
      <c r="A94" s="14">
        <v>27</v>
      </c>
      <c r="B94" s="14" t="s">
        <v>253</v>
      </c>
      <c r="C94" s="14" t="s">
        <v>240</v>
      </c>
      <c r="D94" s="5"/>
      <c r="E94" s="14" t="s">
        <v>46</v>
      </c>
      <c r="F94" s="14" t="s">
        <v>13</v>
      </c>
      <c r="G94" s="14"/>
      <c r="H94" s="14"/>
      <c r="I94" s="12"/>
      <c r="J94" s="5" t="s">
        <v>129</v>
      </c>
      <c r="K94" s="17" t="s">
        <v>129</v>
      </c>
      <c r="L94" s="18">
        <v>45600</v>
      </c>
      <c r="M94" s="19">
        <v>46695</v>
      </c>
      <c r="N94" s="6"/>
      <c r="O94" s="8"/>
      <c r="P94" s="8"/>
      <c r="Q94" s="8"/>
    </row>
    <row r="95" spans="1:17" ht="15.75" customHeight="1" x14ac:dyDescent="0.25">
      <c r="A95" s="14">
        <v>28</v>
      </c>
      <c r="B95" s="14" t="s">
        <v>254</v>
      </c>
      <c r="C95" s="14" t="s">
        <v>205</v>
      </c>
      <c r="D95" s="5"/>
      <c r="E95" s="14" t="s">
        <v>46</v>
      </c>
      <c r="F95" s="14" t="s">
        <v>13</v>
      </c>
      <c r="G95" s="14"/>
      <c r="H95" s="14"/>
      <c r="I95" s="12"/>
      <c r="J95" s="5" t="s">
        <v>129</v>
      </c>
      <c r="K95" s="17" t="s">
        <v>129</v>
      </c>
      <c r="L95" s="18">
        <v>45600</v>
      </c>
      <c r="M95" s="19">
        <v>46695</v>
      </c>
      <c r="N95" s="6"/>
      <c r="O95" s="8"/>
      <c r="P95" s="8"/>
      <c r="Q95" s="8"/>
    </row>
    <row r="96" spans="1:17" ht="15.75" customHeight="1" x14ac:dyDescent="0.25">
      <c r="A96" s="14">
        <v>29</v>
      </c>
      <c r="B96" s="5" t="s">
        <v>255</v>
      </c>
      <c r="C96" s="5" t="s">
        <v>256</v>
      </c>
      <c r="D96" s="5" t="s">
        <v>257</v>
      </c>
      <c r="E96" s="15" t="s">
        <v>26</v>
      </c>
      <c r="F96" s="14" t="s">
        <v>13</v>
      </c>
      <c r="G96" s="14"/>
      <c r="H96" s="14"/>
      <c r="I96" s="16" t="s">
        <v>258</v>
      </c>
      <c r="J96" s="5" t="s">
        <v>109</v>
      </c>
      <c r="K96" s="17" t="s">
        <v>109</v>
      </c>
      <c r="L96" s="18">
        <v>45232</v>
      </c>
      <c r="M96" s="19">
        <v>46328</v>
      </c>
      <c r="N96" s="6"/>
      <c r="O96" s="8">
        <v>1</v>
      </c>
      <c r="P96" s="8"/>
      <c r="Q96" s="8"/>
    </row>
    <row r="97" spans="1:17" ht="15.75" customHeight="1" x14ac:dyDescent="0.25">
      <c r="A97" s="9">
        <v>11</v>
      </c>
      <c r="B97" s="38" t="s">
        <v>259</v>
      </c>
      <c r="C97" s="9">
        <f t="array" ref="C97">SUMPRODUCT(1/COUNTIF(C98:C119,C98:C119))</f>
        <v>10</v>
      </c>
      <c r="D97" s="9" t="s">
        <v>260</v>
      </c>
      <c r="E97" s="9">
        <f>SUM(F97:H97)</f>
        <v>22</v>
      </c>
      <c r="F97" s="9">
        <f t="shared" ref="F97:H97" si="12">COUNTA(F98:F119)</f>
        <v>22</v>
      </c>
      <c r="G97" s="9">
        <f t="shared" si="12"/>
        <v>0</v>
      </c>
      <c r="H97" s="9">
        <f t="shared" si="12"/>
        <v>0</v>
      </c>
      <c r="I97" s="16"/>
      <c r="J97" s="5"/>
      <c r="K97" s="6"/>
      <c r="L97" s="26"/>
      <c r="M97" s="27"/>
      <c r="N97" s="6"/>
      <c r="O97" s="8">
        <v>1</v>
      </c>
      <c r="P97" s="8"/>
      <c r="Q97" s="8"/>
    </row>
    <row r="98" spans="1:17" ht="15.75" customHeight="1" x14ac:dyDescent="0.25">
      <c r="A98" s="14">
        <v>1</v>
      </c>
      <c r="B98" s="14" t="s">
        <v>261</v>
      </c>
      <c r="C98" s="14" t="s">
        <v>262</v>
      </c>
      <c r="D98" s="14" t="s">
        <v>263</v>
      </c>
      <c r="E98" s="15" t="s">
        <v>26</v>
      </c>
      <c r="F98" s="14" t="s">
        <v>13</v>
      </c>
      <c r="G98" s="14"/>
      <c r="H98" s="14"/>
      <c r="I98" s="16" t="s">
        <v>264</v>
      </c>
      <c r="J98" s="17" t="s">
        <v>265</v>
      </c>
      <c r="K98" s="17" t="s">
        <v>265</v>
      </c>
      <c r="L98" s="23">
        <v>45226</v>
      </c>
      <c r="M98" s="24">
        <v>46322</v>
      </c>
      <c r="N98" s="6"/>
      <c r="O98" s="8"/>
      <c r="P98" s="8"/>
      <c r="Q98" s="8"/>
    </row>
    <row r="99" spans="1:17" ht="15.75" customHeight="1" x14ac:dyDescent="0.25">
      <c r="A99" s="14">
        <v>2</v>
      </c>
      <c r="B99" s="14" t="s">
        <v>266</v>
      </c>
      <c r="C99" s="14" t="s">
        <v>262</v>
      </c>
      <c r="D99" s="14" t="s">
        <v>263</v>
      </c>
      <c r="E99" s="15" t="s">
        <v>26</v>
      </c>
      <c r="F99" s="14" t="s">
        <v>13</v>
      </c>
      <c r="G99" s="14"/>
      <c r="H99" s="14"/>
      <c r="I99" s="16" t="s">
        <v>264</v>
      </c>
      <c r="J99" s="5" t="s">
        <v>265</v>
      </c>
      <c r="K99" s="17" t="s">
        <v>265</v>
      </c>
      <c r="L99" s="23">
        <v>45226</v>
      </c>
      <c r="M99" s="24">
        <v>46322</v>
      </c>
      <c r="N99" s="6"/>
      <c r="O99" s="8"/>
      <c r="P99" s="8"/>
      <c r="Q99" s="8"/>
    </row>
    <row r="100" spans="1:17" ht="15.75" customHeight="1" x14ac:dyDescent="0.25">
      <c r="A100" s="14">
        <v>3</v>
      </c>
      <c r="B100" s="14" t="s">
        <v>267</v>
      </c>
      <c r="C100" s="14" t="s">
        <v>268</v>
      </c>
      <c r="D100" s="14" t="s">
        <v>269</v>
      </c>
      <c r="E100" s="15" t="s">
        <v>26</v>
      </c>
      <c r="F100" s="14" t="s">
        <v>13</v>
      </c>
      <c r="G100" s="14"/>
      <c r="H100" s="14"/>
      <c r="I100" s="16" t="s">
        <v>270</v>
      </c>
      <c r="J100" s="5" t="s">
        <v>265</v>
      </c>
      <c r="K100" s="17" t="s">
        <v>265</v>
      </c>
      <c r="L100" s="23">
        <v>45226</v>
      </c>
      <c r="M100" s="24">
        <v>46322</v>
      </c>
      <c r="N100" s="6"/>
      <c r="O100" s="8">
        <v>1</v>
      </c>
      <c r="P100" s="8"/>
      <c r="Q100" s="8"/>
    </row>
    <row r="101" spans="1:17" ht="15.75" customHeight="1" x14ac:dyDescent="0.25">
      <c r="A101" s="14">
        <v>4</v>
      </c>
      <c r="B101" s="14" t="s">
        <v>271</v>
      </c>
      <c r="C101" s="14" t="s">
        <v>268</v>
      </c>
      <c r="D101" s="14" t="s">
        <v>269</v>
      </c>
      <c r="E101" s="15" t="s">
        <v>93</v>
      </c>
      <c r="F101" s="14" t="s">
        <v>13</v>
      </c>
      <c r="G101" s="14"/>
      <c r="H101" s="14"/>
      <c r="I101" s="16" t="s">
        <v>270</v>
      </c>
      <c r="J101" s="5" t="s">
        <v>265</v>
      </c>
      <c r="K101" s="17" t="s">
        <v>265</v>
      </c>
      <c r="L101" s="23">
        <v>45226</v>
      </c>
      <c r="M101" s="24">
        <v>46322</v>
      </c>
      <c r="N101" s="6"/>
      <c r="O101" s="8">
        <v>1</v>
      </c>
      <c r="P101" s="8"/>
      <c r="Q101" s="8"/>
    </row>
    <row r="102" spans="1:17" ht="15.75" customHeight="1" x14ac:dyDescent="0.25">
      <c r="A102" s="14">
        <v>5</v>
      </c>
      <c r="B102" s="14" t="s">
        <v>272</v>
      </c>
      <c r="C102" s="14" t="s">
        <v>273</v>
      </c>
      <c r="D102" s="14" t="s">
        <v>274</v>
      </c>
      <c r="E102" s="15" t="s">
        <v>26</v>
      </c>
      <c r="F102" s="14" t="s">
        <v>13</v>
      </c>
      <c r="G102" s="14"/>
      <c r="H102" s="14"/>
      <c r="I102" s="16" t="s">
        <v>275</v>
      </c>
      <c r="J102" s="5" t="s">
        <v>265</v>
      </c>
      <c r="K102" s="17" t="s">
        <v>265</v>
      </c>
      <c r="L102" s="23">
        <v>45226</v>
      </c>
      <c r="M102" s="24">
        <v>46322</v>
      </c>
      <c r="N102" s="6"/>
      <c r="O102" s="8"/>
      <c r="P102" s="8"/>
      <c r="Q102" s="8">
        <v>1</v>
      </c>
    </row>
    <row r="103" spans="1:17" ht="15.75" customHeight="1" x14ac:dyDescent="0.25">
      <c r="A103" s="14">
        <v>6</v>
      </c>
      <c r="B103" s="14" t="s">
        <v>276</v>
      </c>
      <c r="C103" s="14" t="s">
        <v>273</v>
      </c>
      <c r="D103" s="14" t="s">
        <v>274</v>
      </c>
      <c r="E103" s="15" t="s">
        <v>26</v>
      </c>
      <c r="F103" s="14" t="s">
        <v>13</v>
      </c>
      <c r="G103" s="14"/>
      <c r="H103" s="14"/>
      <c r="I103" s="16" t="s">
        <v>275</v>
      </c>
      <c r="J103" s="5" t="s">
        <v>265</v>
      </c>
      <c r="K103" s="17" t="s">
        <v>265</v>
      </c>
      <c r="L103" s="23">
        <v>45226</v>
      </c>
      <c r="M103" s="24">
        <v>46322</v>
      </c>
      <c r="N103" s="6"/>
      <c r="O103" s="8"/>
      <c r="P103" s="8"/>
      <c r="Q103" s="8"/>
    </row>
    <row r="104" spans="1:17" ht="15.75" customHeight="1" x14ac:dyDescent="0.25">
      <c r="A104" s="14">
        <v>7</v>
      </c>
      <c r="B104" s="14" t="s">
        <v>277</v>
      </c>
      <c r="C104" s="14" t="s">
        <v>273</v>
      </c>
      <c r="D104" s="14" t="s">
        <v>274</v>
      </c>
      <c r="E104" s="15" t="s">
        <v>26</v>
      </c>
      <c r="F104" s="14" t="s">
        <v>13</v>
      </c>
      <c r="G104" s="14"/>
      <c r="H104" s="14"/>
      <c r="I104" s="16" t="s">
        <v>275</v>
      </c>
      <c r="J104" s="17" t="s">
        <v>278</v>
      </c>
      <c r="K104" s="17" t="s">
        <v>278</v>
      </c>
      <c r="L104" s="23">
        <v>45279</v>
      </c>
      <c r="M104" s="24">
        <v>46375</v>
      </c>
      <c r="N104" s="6"/>
      <c r="O104" s="8"/>
      <c r="P104" s="8"/>
      <c r="Q104" s="8"/>
    </row>
    <row r="105" spans="1:17" ht="15.75" customHeight="1" x14ac:dyDescent="0.25">
      <c r="A105" s="14">
        <v>8</v>
      </c>
      <c r="B105" s="14" t="s">
        <v>279</v>
      </c>
      <c r="C105" s="14" t="s">
        <v>273</v>
      </c>
      <c r="D105" s="14" t="s">
        <v>274</v>
      </c>
      <c r="E105" s="15" t="s">
        <v>26</v>
      </c>
      <c r="F105" s="14" t="s">
        <v>13</v>
      </c>
      <c r="G105" s="14"/>
      <c r="H105" s="14"/>
      <c r="I105" s="16" t="s">
        <v>275</v>
      </c>
      <c r="J105" s="5" t="s">
        <v>278</v>
      </c>
      <c r="K105" s="17" t="s">
        <v>278</v>
      </c>
      <c r="L105" s="39">
        <v>45279</v>
      </c>
      <c r="M105" s="40">
        <v>46375</v>
      </c>
      <c r="N105" s="6"/>
      <c r="O105" s="8"/>
      <c r="P105" s="8"/>
      <c r="Q105" s="8"/>
    </row>
    <row r="106" spans="1:17" ht="15.75" customHeight="1" x14ac:dyDescent="0.25">
      <c r="A106" s="14">
        <v>9</v>
      </c>
      <c r="B106" s="14" t="s">
        <v>280</v>
      </c>
      <c r="C106" s="14" t="s">
        <v>281</v>
      </c>
      <c r="D106" s="14" t="s">
        <v>274</v>
      </c>
      <c r="E106" s="15" t="s">
        <v>26</v>
      </c>
      <c r="F106" s="14" t="s">
        <v>13</v>
      </c>
      <c r="G106" s="14"/>
      <c r="H106" s="14"/>
      <c r="I106" s="16"/>
      <c r="J106" s="17" t="s">
        <v>282</v>
      </c>
      <c r="K106" s="17" t="s">
        <v>282</v>
      </c>
      <c r="L106" s="18">
        <v>45426</v>
      </c>
      <c r="M106" s="19">
        <v>46521</v>
      </c>
      <c r="N106" s="6"/>
      <c r="O106" s="8">
        <v>1</v>
      </c>
      <c r="P106" s="8"/>
      <c r="Q106" s="8"/>
    </row>
    <row r="107" spans="1:17" ht="15.75" customHeight="1" x14ac:dyDescent="0.25">
      <c r="A107" s="14">
        <v>10</v>
      </c>
      <c r="B107" s="14" t="s">
        <v>283</v>
      </c>
      <c r="C107" s="14" t="s">
        <v>273</v>
      </c>
      <c r="D107" s="14" t="s">
        <v>274</v>
      </c>
      <c r="E107" s="15" t="s">
        <v>26</v>
      </c>
      <c r="F107" s="14" t="s">
        <v>13</v>
      </c>
      <c r="G107" s="14"/>
      <c r="H107" s="14"/>
      <c r="I107" s="16"/>
      <c r="J107" s="5" t="s">
        <v>282</v>
      </c>
      <c r="K107" s="17" t="s">
        <v>282</v>
      </c>
      <c r="L107" s="18">
        <v>45426</v>
      </c>
      <c r="M107" s="19">
        <v>46521</v>
      </c>
      <c r="N107" s="6"/>
      <c r="O107" s="8"/>
      <c r="P107" s="8"/>
      <c r="Q107" s="8"/>
    </row>
    <row r="108" spans="1:17" ht="15.75" customHeight="1" x14ac:dyDescent="0.25">
      <c r="A108" s="14">
        <v>11</v>
      </c>
      <c r="B108" s="14" t="s">
        <v>284</v>
      </c>
      <c r="C108" s="14" t="s">
        <v>273</v>
      </c>
      <c r="D108" s="14" t="s">
        <v>274</v>
      </c>
      <c r="E108" s="15" t="s">
        <v>26</v>
      </c>
      <c r="F108" s="14" t="s">
        <v>13</v>
      </c>
      <c r="G108" s="14"/>
      <c r="H108" s="14"/>
      <c r="I108" s="16" t="s">
        <v>275</v>
      </c>
      <c r="J108" s="41" t="s">
        <v>285</v>
      </c>
      <c r="K108" s="41" t="s">
        <v>285</v>
      </c>
      <c r="L108" s="42">
        <v>45805</v>
      </c>
      <c r="M108" s="43">
        <v>46901</v>
      </c>
      <c r="N108" s="6"/>
      <c r="O108" s="8"/>
      <c r="P108" s="8"/>
      <c r="Q108" s="8"/>
    </row>
    <row r="109" spans="1:17" ht="15.75" customHeight="1" x14ac:dyDescent="0.25">
      <c r="A109" s="14">
        <v>12</v>
      </c>
      <c r="B109" s="14" t="s">
        <v>286</v>
      </c>
      <c r="C109" s="14" t="s">
        <v>273</v>
      </c>
      <c r="D109" s="14" t="s">
        <v>274</v>
      </c>
      <c r="E109" s="15" t="s">
        <v>26</v>
      </c>
      <c r="F109" s="14" t="s">
        <v>13</v>
      </c>
      <c r="G109" s="14"/>
      <c r="H109" s="14"/>
      <c r="I109" s="16" t="s">
        <v>275</v>
      </c>
      <c r="J109" s="14" t="s">
        <v>285</v>
      </c>
      <c r="K109" s="41" t="s">
        <v>285</v>
      </c>
      <c r="L109" s="42">
        <v>45805</v>
      </c>
      <c r="M109" s="43">
        <v>46901</v>
      </c>
      <c r="N109" s="6"/>
      <c r="O109" s="8"/>
      <c r="P109" s="8"/>
      <c r="Q109" s="8"/>
    </row>
    <row r="110" spans="1:17" ht="15.75" customHeight="1" x14ac:dyDescent="0.25">
      <c r="A110" s="14">
        <v>13</v>
      </c>
      <c r="B110" s="14" t="s">
        <v>287</v>
      </c>
      <c r="C110" s="14" t="s">
        <v>273</v>
      </c>
      <c r="D110" s="14" t="s">
        <v>274</v>
      </c>
      <c r="E110" s="15" t="s">
        <v>26</v>
      </c>
      <c r="F110" s="14" t="s">
        <v>13</v>
      </c>
      <c r="G110" s="14"/>
      <c r="H110" s="14"/>
      <c r="I110" s="16"/>
      <c r="J110" s="5" t="s">
        <v>282</v>
      </c>
      <c r="K110" s="17" t="s">
        <v>282</v>
      </c>
      <c r="L110" s="18">
        <v>45426</v>
      </c>
      <c r="M110" s="19">
        <v>46521</v>
      </c>
      <c r="N110" s="6"/>
      <c r="O110" s="8"/>
      <c r="P110" s="8"/>
      <c r="Q110" s="8"/>
    </row>
    <row r="111" spans="1:17" ht="15.75" customHeight="1" x14ac:dyDescent="0.25">
      <c r="A111" s="14">
        <v>14</v>
      </c>
      <c r="B111" s="14" t="s">
        <v>288</v>
      </c>
      <c r="C111" s="14" t="s">
        <v>273</v>
      </c>
      <c r="D111" s="14" t="s">
        <v>274</v>
      </c>
      <c r="E111" s="15" t="s">
        <v>26</v>
      </c>
      <c r="F111" s="14" t="s">
        <v>13</v>
      </c>
      <c r="G111" s="14"/>
      <c r="H111" s="14"/>
      <c r="I111" s="16"/>
      <c r="J111" s="5" t="s">
        <v>282</v>
      </c>
      <c r="K111" s="17" t="s">
        <v>282</v>
      </c>
      <c r="L111" s="18">
        <v>45426</v>
      </c>
      <c r="M111" s="19">
        <v>46521</v>
      </c>
      <c r="N111" s="6"/>
      <c r="O111" s="8"/>
      <c r="P111" s="8"/>
      <c r="Q111" s="8"/>
    </row>
    <row r="112" spans="1:17" ht="15.75" customHeight="1" x14ac:dyDescent="0.25">
      <c r="A112" s="14">
        <v>15</v>
      </c>
      <c r="B112" s="14" t="s">
        <v>289</v>
      </c>
      <c r="C112" s="21" t="s">
        <v>290</v>
      </c>
      <c r="D112" s="14" t="s">
        <v>291</v>
      </c>
      <c r="E112" s="15" t="s">
        <v>26</v>
      </c>
      <c r="F112" s="14" t="s">
        <v>13</v>
      </c>
      <c r="G112" s="14"/>
      <c r="H112" s="14"/>
      <c r="I112" s="16" t="s">
        <v>292</v>
      </c>
      <c r="J112" s="14" t="s">
        <v>285</v>
      </c>
      <c r="K112" s="41" t="s">
        <v>285</v>
      </c>
      <c r="L112" s="42">
        <v>45805</v>
      </c>
      <c r="M112" s="43">
        <v>46901</v>
      </c>
      <c r="N112" s="6"/>
      <c r="O112" s="8"/>
      <c r="P112" s="8"/>
      <c r="Q112" s="8">
        <v>1</v>
      </c>
    </row>
    <row r="113" spans="1:17" ht="15.75" customHeight="1" x14ac:dyDescent="0.25">
      <c r="A113" s="14">
        <v>16</v>
      </c>
      <c r="B113" s="14" t="s">
        <v>293</v>
      </c>
      <c r="C113" s="21" t="s">
        <v>290</v>
      </c>
      <c r="D113" s="14" t="s">
        <v>291</v>
      </c>
      <c r="E113" s="15" t="s">
        <v>26</v>
      </c>
      <c r="F113" s="14" t="s">
        <v>13</v>
      </c>
      <c r="G113" s="14"/>
      <c r="H113" s="14"/>
      <c r="I113" s="16" t="s">
        <v>292</v>
      </c>
      <c r="J113" s="14" t="s">
        <v>285</v>
      </c>
      <c r="K113" s="41" t="s">
        <v>285</v>
      </c>
      <c r="L113" s="42">
        <v>45805</v>
      </c>
      <c r="M113" s="43">
        <v>46901</v>
      </c>
      <c r="N113" s="6"/>
      <c r="O113" s="8"/>
      <c r="P113" s="8"/>
      <c r="Q113" s="8"/>
    </row>
    <row r="114" spans="1:17" ht="15.75" customHeight="1" x14ac:dyDescent="0.25">
      <c r="A114" s="14">
        <v>17</v>
      </c>
      <c r="B114" s="14" t="s">
        <v>294</v>
      </c>
      <c r="C114" s="14" t="s">
        <v>295</v>
      </c>
      <c r="D114" s="14" t="s">
        <v>296</v>
      </c>
      <c r="E114" s="15" t="s">
        <v>46</v>
      </c>
      <c r="F114" s="14" t="s">
        <v>13</v>
      </c>
      <c r="G114" s="14"/>
      <c r="H114" s="14"/>
      <c r="I114" s="16" t="s">
        <v>297</v>
      </c>
      <c r="J114" s="14" t="s">
        <v>285</v>
      </c>
      <c r="K114" s="41" t="s">
        <v>285</v>
      </c>
      <c r="L114" s="42">
        <v>45805</v>
      </c>
      <c r="M114" s="43">
        <v>46901</v>
      </c>
      <c r="N114" s="6"/>
      <c r="O114" s="8">
        <v>1</v>
      </c>
      <c r="P114" s="8"/>
      <c r="Q114" s="8"/>
    </row>
    <row r="115" spans="1:17" ht="15.75" customHeight="1" x14ac:dyDescent="0.25">
      <c r="A115" s="14">
        <v>18</v>
      </c>
      <c r="B115" s="14" t="s">
        <v>298</v>
      </c>
      <c r="C115" s="14" t="s">
        <v>268</v>
      </c>
      <c r="D115" s="14" t="s">
        <v>299</v>
      </c>
      <c r="E115" s="15" t="s">
        <v>26</v>
      </c>
      <c r="F115" s="14" t="s">
        <v>13</v>
      </c>
      <c r="G115" s="14"/>
      <c r="H115" s="14"/>
      <c r="I115" s="16"/>
      <c r="J115" s="5" t="s">
        <v>282</v>
      </c>
      <c r="K115" s="17" t="s">
        <v>282</v>
      </c>
      <c r="L115" s="18">
        <v>45426</v>
      </c>
      <c r="M115" s="19">
        <v>46521</v>
      </c>
      <c r="N115" s="6"/>
      <c r="O115" s="8">
        <v>1</v>
      </c>
      <c r="P115" s="8"/>
      <c r="Q115" s="8"/>
    </row>
    <row r="116" spans="1:17" ht="15.75" customHeight="1" x14ac:dyDescent="0.25">
      <c r="A116" s="14">
        <v>19</v>
      </c>
      <c r="B116" s="14" t="s">
        <v>300</v>
      </c>
      <c r="C116" s="14" t="s">
        <v>301</v>
      </c>
      <c r="D116" s="14" t="s">
        <v>302</v>
      </c>
      <c r="E116" s="15" t="s">
        <v>26</v>
      </c>
      <c r="F116" s="14" t="s">
        <v>13</v>
      </c>
      <c r="G116" s="14"/>
      <c r="H116" s="14"/>
      <c r="I116" s="16"/>
      <c r="J116" s="5" t="s">
        <v>282</v>
      </c>
      <c r="K116" s="17" t="s">
        <v>282</v>
      </c>
      <c r="L116" s="18">
        <v>45426</v>
      </c>
      <c r="M116" s="19">
        <v>46521</v>
      </c>
      <c r="N116" s="6"/>
      <c r="O116" s="8">
        <v>1</v>
      </c>
      <c r="P116" s="8"/>
      <c r="Q116" s="8"/>
    </row>
    <row r="117" spans="1:17" ht="15.75" customHeight="1" x14ac:dyDescent="0.25">
      <c r="A117" s="14">
        <v>20</v>
      </c>
      <c r="B117" s="14" t="s">
        <v>303</v>
      </c>
      <c r="C117" s="14" t="s">
        <v>304</v>
      </c>
      <c r="D117" s="14" t="s">
        <v>305</v>
      </c>
      <c r="E117" s="15" t="s">
        <v>26</v>
      </c>
      <c r="F117" s="14" t="s">
        <v>13</v>
      </c>
      <c r="G117" s="14"/>
      <c r="H117" s="14"/>
      <c r="I117" s="16"/>
      <c r="J117" s="5" t="s">
        <v>282</v>
      </c>
      <c r="K117" s="17" t="s">
        <v>282</v>
      </c>
      <c r="L117" s="18">
        <v>45426</v>
      </c>
      <c r="M117" s="19">
        <v>46521</v>
      </c>
      <c r="N117" s="6"/>
      <c r="O117" s="8">
        <v>1</v>
      </c>
      <c r="P117" s="8"/>
      <c r="Q117" s="8"/>
    </row>
    <row r="118" spans="1:17" ht="15.75" customHeight="1" x14ac:dyDescent="0.25">
      <c r="A118" s="14">
        <v>21</v>
      </c>
      <c r="B118" s="14" t="s">
        <v>306</v>
      </c>
      <c r="C118" s="21" t="s">
        <v>307</v>
      </c>
      <c r="D118" s="14" t="s">
        <v>308</v>
      </c>
      <c r="E118" s="15" t="s">
        <v>26</v>
      </c>
      <c r="F118" s="14" t="s">
        <v>13</v>
      </c>
      <c r="G118" s="14"/>
      <c r="H118" s="14"/>
      <c r="I118" s="16" t="s">
        <v>309</v>
      </c>
      <c r="J118" s="14" t="s">
        <v>285</v>
      </c>
      <c r="K118" s="41" t="s">
        <v>285</v>
      </c>
      <c r="L118" s="42">
        <v>45805</v>
      </c>
      <c r="M118" s="43">
        <v>46901</v>
      </c>
      <c r="N118" s="6"/>
      <c r="O118" s="8">
        <v>1</v>
      </c>
      <c r="P118" s="8"/>
      <c r="Q118" s="8"/>
    </row>
    <row r="119" spans="1:17" ht="15.75" customHeight="1" x14ac:dyDescent="0.25">
      <c r="A119" s="14">
        <v>22</v>
      </c>
      <c r="B119" s="14" t="s">
        <v>310</v>
      </c>
      <c r="C119" s="21" t="s">
        <v>311</v>
      </c>
      <c r="D119" s="14" t="s">
        <v>312</v>
      </c>
      <c r="E119" s="15" t="s">
        <v>26</v>
      </c>
      <c r="F119" s="14" t="s">
        <v>13</v>
      </c>
      <c r="G119" s="14"/>
      <c r="H119" s="14"/>
      <c r="I119" s="16" t="s">
        <v>313</v>
      </c>
      <c r="J119" s="14" t="s">
        <v>285</v>
      </c>
      <c r="K119" s="41" t="s">
        <v>285</v>
      </c>
      <c r="L119" s="42">
        <v>45805</v>
      </c>
      <c r="M119" s="43">
        <v>46901</v>
      </c>
      <c r="N119" s="6"/>
      <c r="O119" s="8"/>
      <c r="P119" s="8"/>
      <c r="Q119" s="8">
        <v>1</v>
      </c>
    </row>
    <row r="120" spans="1:17" ht="15.75" customHeight="1" x14ac:dyDescent="0.25">
      <c r="A120" s="9">
        <v>12</v>
      </c>
      <c r="B120" s="38" t="s">
        <v>314</v>
      </c>
      <c r="C120" s="9">
        <f t="array" ref="C120">SUMPRODUCT(1/COUNTIF(C121:C129,C121:C129))</f>
        <v>6.9999999999999991</v>
      </c>
      <c r="D120" s="9" t="s">
        <v>315</v>
      </c>
      <c r="E120" s="9">
        <f>SUM(F120:H120)</f>
        <v>9</v>
      </c>
      <c r="F120" s="9">
        <f t="shared" ref="F120:H120" si="13">COUNTA(F121:F129)</f>
        <v>9</v>
      </c>
      <c r="G120" s="9">
        <f t="shared" si="13"/>
        <v>0</v>
      </c>
      <c r="H120" s="9">
        <f t="shared" si="13"/>
        <v>0</v>
      </c>
      <c r="I120" s="16"/>
      <c r="J120" s="5"/>
      <c r="K120" s="6"/>
      <c r="L120" s="26"/>
      <c r="M120" s="27"/>
      <c r="N120" s="6"/>
      <c r="O120" s="8"/>
      <c r="P120" s="8"/>
      <c r="Q120" s="8"/>
    </row>
    <row r="121" spans="1:17" ht="15.75" customHeight="1" x14ac:dyDescent="0.25">
      <c r="A121" s="14">
        <v>1</v>
      </c>
      <c r="B121" s="14" t="s">
        <v>316</v>
      </c>
      <c r="C121" s="14" t="s">
        <v>317</v>
      </c>
      <c r="D121" s="14" t="s">
        <v>318</v>
      </c>
      <c r="E121" s="15" t="s">
        <v>26</v>
      </c>
      <c r="F121" s="14" t="s">
        <v>13</v>
      </c>
      <c r="G121" s="14"/>
      <c r="H121" s="14"/>
      <c r="I121" s="16" t="s">
        <v>319</v>
      </c>
      <c r="J121" s="5" t="s">
        <v>265</v>
      </c>
      <c r="K121" s="17" t="s">
        <v>265</v>
      </c>
      <c r="L121" s="23">
        <v>45226</v>
      </c>
      <c r="M121" s="24">
        <v>46322</v>
      </c>
      <c r="N121" s="6"/>
      <c r="O121" s="8">
        <v>1</v>
      </c>
      <c r="P121" s="8"/>
      <c r="Q121" s="8"/>
    </row>
    <row r="122" spans="1:17" ht="15.75" customHeight="1" x14ac:dyDescent="0.25">
      <c r="A122" s="14">
        <v>2</v>
      </c>
      <c r="B122" s="44" t="s">
        <v>320</v>
      </c>
      <c r="C122" s="44" t="s">
        <v>321</v>
      </c>
      <c r="D122" s="44" t="s">
        <v>322</v>
      </c>
      <c r="E122" s="15" t="s">
        <v>26</v>
      </c>
      <c r="F122" s="44" t="s">
        <v>13</v>
      </c>
      <c r="G122" s="6"/>
      <c r="H122" s="6"/>
      <c r="I122" s="45" t="s">
        <v>323</v>
      </c>
      <c r="J122" s="46" t="s">
        <v>265</v>
      </c>
      <c r="K122" s="17" t="s">
        <v>265</v>
      </c>
      <c r="L122" s="23">
        <v>45226</v>
      </c>
      <c r="M122" s="24">
        <v>46322</v>
      </c>
      <c r="N122" s="6"/>
      <c r="O122" s="8"/>
      <c r="P122" s="8"/>
      <c r="Q122" s="8">
        <v>1</v>
      </c>
    </row>
    <row r="123" spans="1:17" ht="15.75" customHeight="1" x14ac:dyDescent="0.25">
      <c r="A123" s="14">
        <v>3</v>
      </c>
      <c r="B123" s="44" t="s">
        <v>324</v>
      </c>
      <c r="C123" s="44" t="s">
        <v>325</v>
      </c>
      <c r="D123" s="44" t="s">
        <v>326</v>
      </c>
      <c r="E123" s="15" t="s">
        <v>26</v>
      </c>
      <c r="F123" s="44" t="s">
        <v>13</v>
      </c>
      <c r="G123" s="6"/>
      <c r="H123" s="6"/>
      <c r="I123" s="45" t="s">
        <v>327</v>
      </c>
      <c r="J123" s="46" t="s">
        <v>265</v>
      </c>
      <c r="K123" s="17" t="s">
        <v>265</v>
      </c>
      <c r="L123" s="23">
        <v>45226</v>
      </c>
      <c r="M123" s="24">
        <v>46322</v>
      </c>
      <c r="N123" s="6"/>
      <c r="O123" s="8"/>
      <c r="P123" s="8"/>
      <c r="Q123" s="8">
        <v>1</v>
      </c>
    </row>
    <row r="124" spans="1:17" ht="15.75" customHeight="1" x14ac:dyDescent="0.25">
      <c r="A124" s="14">
        <v>4</v>
      </c>
      <c r="B124" s="14" t="s">
        <v>328</v>
      </c>
      <c r="C124" s="21" t="s">
        <v>329</v>
      </c>
      <c r="D124" s="14" t="s">
        <v>330</v>
      </c>
      <c r="E124" s="15" t="s">
        <v>26</v>
      </c>
      <c r="F124" s="14" t="s">
        <v>13</v>
      </c>
      <c r="G124" s="14"/>
      <c r="H124" s="14"/>
      <c r="I124" s="16"/>
      <c r="J124" s="5" t="s">
        <v>282</v>
      </c>
      <c r="K124" s="17" t="s">
        <v>282</v>
      </c>
      <c r="L124" s="18">
        <v>45426</v>
      </c>
      <c r="M124" s="19">
        <v>46521</v>
      </c>
      <c r="N124" s="6"/>
      <c r="O124" s="8"/>
      <c r="P124" s="8"/>
      <c r="Q124" s="8">
        <v>1</v>
      </c>
    </row>
    <row r="125" spans="1:17" ht="15.75" customHeight="1" x14ac:dyDescent="0.25">
      <c r="A125" s="14">
        <v>5</v>
      </c>
      <c r="B125" s="14" t="s">
        <v>331</v>
      </c>
      <c r="C125" s="21" t="s">
        <v>332</v>
      </c>
      <c r="D125" s="14" t="s">
        <v>330</v>
      </c>
      <c r="E125" s="15" t="s">
        <v>26</v>
      </c>
      <c r="F125" s="14" t="s">
        <v>13</v>
      </c>
      <c r="G125" s="14"/>
      <c r="H125" s="14"/>
      <c r="I125" s="16" t="s">
        <v>333</v>
      </c>
      <c r="J125" s="14" t="s">
        <v>285</v>
      </c>
      <c r="K125" s="41" t="s">
        <v>285</v>
      </c>
      <c r="L125" s="42">
        <v>45805</v>
      </c>
      <c r="M125" s="43">
        <v>46901</v>
      </c>
      <c r="N125" s="6"/>
      <c r="O125" s="8">
        <v>1</v>
      </c>
      <c r="P125" s="8"/>
      <c r="Q125" s="8"/>
    </row>
    <row r="126" spans="1:17" ht="15.75" customHeight="1" x14ac:dyDescent="0.25">
      <c r="A126" s="14">
        <v>6</v>
      </c>
      <c r="B126" s="14" t="s">
        <v>334</v>
      </c>
      <c r="C126" s="21" t="s">
        <v>332</v>
      </c>
      <c r="D126" s="14" t="s">
        <v>330</v>
      </c>
      <c r="E126" s="15" t="s">
        <v>26</v>
      </c>
      <c r="F126" s="14" t="s">
        <v>13</v>
      </c>
      <c r="G126" s="14"/>
      <c r="H126" s="14"/>
      <c r="I126" s="16" t="s">
        <v>333</v>
      </c>
      <c r="J126" s="14" t="s">
        <v>285</v>
      </c>
      <c r="K126" s="41" t="s">
        <v>285</v>
      </c>
      <c r="L126" s="42">
        <v>45805</v>
      </c>
      <c r="M126" s="43">
        <v>46901</v>
      </c>
      <c r="N126" s="6"/>
      <c r="O126" s="8"/>
      <c r="P126" s="8"/>
      <c r="Q126" s="8"/>
    </row>
    <row r="127" spans="1:17" ht="15.75" customHeight="1" x14ac:dyDescent="0.25">
      <c r="A127" s="14">
        <v>7</v>
      </c>
      <c r="B127" s="14" t="s">
        <v>335</v>
      </c>
      <c r="C127" s="21" t="s">
        <v>332</v>
      </c>
      <c r="D127" s="14" t="s">
        <v>330</v>
      </c>
      <c r="E127" s="15" t="s">
        <v>26</v>
      </c>
      <c r="F127" s="14" t="s">
        <v>13</v>
      </c>
      <c r="G127" s="14"/>
      <c r="H127" s="14"/>
      <c r="I127" s="16" t="s">
        <v>333</v>
      </c>
      <c r="J127" s="5">
        <v>2025</v>
      </c>
      <c r="K127" s="41" t="s">
        <v>336</v>
      </c>
      <c r="L127" s="23">
        <v>46016</v>
      </c>
      <c r="M127" s="24">
        <v>47112</v>
      </c>
      <c r="N127" s="6"/>
      <c r="O127" s="8"/>
      <c r="P127" s="8"/>
      <c r="Q127" s="8"/>
    </row>
    <row r="128" spans="1:17" ht="15.75" customHeight="1" x14ac:dyDescent="0.25">
      <c r="A128" s="14">
        <v>8</v>
      </c>
      <c r="B128" s="14" t="s">
        <v>32</v>
      </c>
      <c r="C128" s="21" t="s">
        <v>337</v>
      </c>
      <c r="D128" s="14" t="s">
        <v>338</v>
      </c>
      <c r="E128" s="15" t="s">
        <v>26</v>
      </c>
      <c r="F128" s="14" t="s">
        <v>13</v>
      </c>
      <c r="G128" s="14"/>
      <c r="H128" s="14"/>
      <c r="I128" s="16"/>
      <c r="J128" s="5" t="s">
        <v>282</v>
      </c>
      <c r="K128" s="17" t="s">
        <v>282</v>
      </c>
      <c r="L128" s="18">
        <v>45426</v>
      </c>
      <c r="M128" s="19">
        <v>46521</v>
      </c>
      <c r="N128" s="6"/>
      <c r="O128" s="8">
        <v>1</v>
      </c>
      <c r="P128" s="8"/>
      <c r="Q128" s="8"/>
    </row>
    <row r="129" spans="1:17" ht="15.75" customHeight="1" x14ac:dyDescent="0.25">
      <c r="A129" s="14">
        <v>9</v>
      </c>
      <c r="B129" s="14" t="s">
        <v>339</v>
      </c>
      <c r="C129" s="14" t="s">
        <v>340</v>
      </c>
      <c r="D129" s="14" t="s">
        <v>341</v>
      </c>
      <c r="E129" s="15" t="s">
        <v>26</v>
      </c>
      <c r="F129" s="14" t="s">
        <v>13</v>
      </c>
      <c r="G129" s="14"/>
      <c r="H129" s="14"/>
      <c r="I129" s="16"/>
      <c r="J129" s="5" t="s">
        <v>282</v>
      </c>
      <c r="K129" s="17" t="s">
        <v>282</v>
      </c>
      <c r="L129" s="18">
        <v>45426</v>
      </c>
      <c r="M129" s="19">
        <v>46521</v>
      </c>
      <c r="N129" s="6"/>
      <c r="O129" s="8"/>
      <c r="P129" s="8"/>
      <c r="Q129" s="8">
        <v>1</v>
      </c>
    </row>
    <row r="130" spans="1:17" ht="15.75" customHeight="1" x14ac:dyDescent="0.25">
      <c r="A130" s="9">
        <v>13</v>
      </c>
      <c r="B130" s="38" t="s">
        <v>342</v>
      </c>
      <c r="C130" s="9">
        <f t="array" ref="C130">SUMPRODUCT(1/COUNTIF(C131,C131))</f>
        <v>1</v>
      </c>
      <c r="D130" s="9" t="s">
        <v>343</v>
      </c>
      <c r="E130" s="9">
        <f>SUM(F130:H130)</f>
        <v>1</v>
      </c>
      <c r="F130" s="9">
        <f t="shared" ref="F130:H130" si="14">COUNTA(F131)</f>
        <v>1</v>
      </c>
      <c r="G130" s="9">
        <f t="shared" si="14"/>
        <v>0</v>
      </c>
      <c r="H130" s="9">
        <f t="shared" si="14"/>
        <v>0</v>
      </c>
      <c r="I130" s="16"/>
      <c r="K130" s="41" t="s">
        <v>285</v>
      </c>
      <c r="L130" s="47"/>
      <c r="M130" s="48"/>
      <c r="N130" s="6"/>
      <c r="O130" s="8"/>
      <c r="P130" s="8"/>
      <c r="Q130" s="8"/>
    </row>
    <row r="131" spans="1:17" ht="15.75" customHeight="1" x14ac:dyDescent="0.25">
      <c r="A131" s="14">
        <v>1</v>
      </c>
      <c r="B131" s="28" t="s">
        <v>344</v>
      </c>
      <c r="C131" s="14" t="s">
        <v>345</v>
      </c>
      <c r="D131" s="14" t="s">
        <v>342</v>
      </c>
      <c r="E131" s="15" t="s">
        <v>26</v>
      </c>
      <c r="F131" s="14" t="s">
        <v>13</v>
      </c>
      <c r="G131" s="9"/>
      <c r="H131" s="9"/>
      <c r="I131" s="16"/>
      <c r="J131" s="5">
        <v>2025</v>
      </c>
      <c r="K131" s="41" t="s">
        <v>336</v>
      </c>
      <c r="L131" s="23">
        <v>46020</v>
      </c>
      <c r="M131" s="24">
        <v>47116</v>
      </c>
      <c r="N131" s="6"/>
      <c r="O131" s="8"/>
      <c r="P131" s="8"/>
      <c r="Q131" s="8">
        <v>1</v>
      </c>
    </row>
    <row r="132" spans="1:17" ht="15.75" customHeight="1" x14ac:dyDescent="0.25">
      <c r="A132" s="9">
        <v>14</v>
      </c>
      <c r="B132" s="38" t="s">
        <v>346</v>
      </c>
      <c r="C132" s="9">
        <f t="array" ref="C132">SUMPRODUCT(1/COUNTIF(C133:C137,C133:C137))</f>
        <v>4</v>
      </c>
      <c r="D132" s="9" t="s">
        <v>347</v>
      </c>
      <c r="E132" s="9">
        <f>SUM(F132:H132)</f>
        <v>5</v>
      </c>
      <c r="F132" s="9">
        <f t="shared" ref="F132:H132" si="15">COUNTA(F133:F137)</f>
        <v>4</v>
      </c>
      <c r="G132" s="9">
        <f t="shared" si="15"/>
        <v>1</v>
      </c>
      <c r="H132" s="9">
        <f t="shared" si="15"/>
        <v>0</v>
      </c>
      <c r="I132" s="16"/>
      <c r="J132" s="5"/>
      <c r="K132" s="6"/>
      <c r="L132" s="26"/>
      <c r="M132" s="27"/>
      <c r="N132" s="6"/>
      <c r="O132" s="8"/>
      <c r="P132" s="8"/>
      <c r="Q132" s="8"/>
    </row>
    <row r="133" spans="1:17" ht="15.75" customHeight="1" x14ac:dyDescent="0.25">
      <c r="A133" s="14">
        <v>1</v>
      </c>
      <c r="B133" s="14" t="s">
        <v>348</v>
      </c>
      <c r="C133" s="14" t="s">
        <v>349</v>
      </c>
      <c r="D133" s="14" t="s">
        <v>350</v>
      </c>
      <c r="E133" s="15" t="s">
        <v>26</v>
      </c>
      <c r="F133" s="14" t="s">
        <v>13</v>
      </c>
      <c r="G133" s="14"/>
      <c r="H133" s="14"/>
      <c r="I133" s="16"/>
      <c r="J133" s="5" t="s">
        <v>282</v>
      </c>
      <c r="K133" s="17" t="s">
        <v>282</v>
      </c>
      <c r="L133" s="18">
        <v>45426</v>
      </c>
      <c r="M133" s="19">
        <v>46521</v>
      </c>
      <c r="N133" s="6"/>
      <c r="O133" s="8">
        <v>1</v>
      </c>
      <c r="P133" s="8"/>
      <c r="Q133" s="8"/>
    </row>
    <row r="134" spans="1:17" ht="15.75" customHeight="1" x14ac:dyDescent="0.25">
      <c r="A134" s="14">
        <v>2</v>
      </c>
      <c r="B134" s="14" t="s">
        <v>351</v>
      </c>
      <c r="C134" s="14" t="s">
        <v>352</v>
      </c>
      <c r="D134" s="14" t="s">
        <v>353</v>
      </c>
      <c r="E134" s="15" t="s">
        <v>96</v>
      </c>
      <c r="F134" s="14" t="s">
        <v>13</v>
      </c>
      <c r="G134" s="14"/>
      <c r="H134" s="14"/>
      <c r="I134" s="16" t="s">
        <v>354</v>
      </c>
      <c r="J134" s="14" t="s">
        <v>285</v>
      </c>
      <c r="K134" s="41" t="s">
        <v>285</v>
      </c>
      <c r="L134" s="42">
        <v>45805</v>
      </c>
      <c r="M134" s="43">
        <v>46901</v>
      </c>
      <c r="N134" s="6"/>
      <c r="O134" s="8">
        <v>1</v>
      </c>
      <c r="P134" s="8"/>
      <c r="Q134" s="8"/>
    </row>
    <row r="135" spans="1:17" ht="15.75" customHeight="1" x14ac:dyDescent="0.25">
      <c r="A135" s="14">
        <v>3</v>
      </c>
      <c r="B135" s="5" t="s">
        <v>355</v>
      </c>
      <c r="C135" s="30" t="s">
        <v>356</v>
      </c>
      <c r="D135" s="5" t="s">
        <v>357</v>
      </c>
      <c r="E135" s="31" t="s">
        <v>26</v>
      </c>
      <c r="F135" s="5"/>
      <c r="G135" s="5" t="s">
        <v>14</v>
      </c>
      <c r="H135" s="5"/>
      <c r="I135" s="32" t="s">
        <v>358</v>
      </c>
      <c r="J135" s="17" t="s">
        <v>359</v>
      </c>
      <c r="K135" s="17" t="s">
        <v>359</v>
      </c>
      <c r="L135" s="18">
        <v>45834</v>
      </c>
      <c r="M135" s="19">
        <v>46930</v>
      </c>
      <c r="N135" s="6"/>
      <c r="O135" s="8"/>
      <c r="P135" s="8"/>
      <c r="Q135" s="8">
        <v>1</v>
      </c>
    </row>
    <row r="136" spans="1:17" ht="15.75" customHeight="1" x14ac:dyDescent="0.25">
      <c r="A136" s="14">
        <v>4</v>
      </c>
      <c r="B136" s="14" t="s">
        <v>360</v>
      </c>
      <c r="C136" s="21" t="s">
        <v>361</v>
      </c>
      <c r="D136" s="14" t="s">
        <v>362</v>
      </c>
      <c r="E136" s="15" t="s">
        <v>26</v>
      </c>
      <c r="F136" s="14" t="s">
        <v>13</v>
      </c>
      <c r="G136" s="14"/>
      <c r="H136" s="14"/>
      <c r="I136" s="16"/>
      <c r="J136" s="5" t="s">
        <v>282</v>
      </c>
      <c r="K136" s="17" t="s">
        <v>282</v>
      </c>
      <c r="L136" s="18">
        <v>45426</v>
      </c>
      <c r="M136" s="19">
        <v>46521</v>
      </c>
      <c r="N136" s="6"/>
      <c r="O136" s="8">
        <v>1</v>
      </c>
      <c r="P136" s="8"/>
      <c r="Q136" s="8"/>
    </row>
    <row r="137" spans="1:17" ht="15.75" customHeight="1" x14ac:dyDescent="0.25">
      <c r="A137" s="14">
        <v>5</v>
      </c>
      <c r="B137" s="14" t="s">
        <v>363</v>
      </c>
      <c r="C137" s="14" t="s">
        <v>361</v>
      </c>
      <c r="D137" s="14" t="s">
        <v>362</v>
      </c>
      <c r="E137" s="15" t="s">
        <v>26</v>
      </c>
      <c r="F137" s="14" t="s">
        <v>13</v>
      </c>
      <c r="G137" s="14"/>
      <c r="H137" s="14"/>
      <c r="I137" s="16" t="s">
        <v>364</v>
      </c>
      <c r="J137" s="14" t="s">
        <v>365</v>
      </c>
      <c r="K137" s="41" t="s">
        <v>285</v>
      </c>
      <c r="L137" s="49">
        <v>45805</v>
      </c>
      <c r="M137" s="50">
        <v>46901</v>
      </c>
      <c r="N137" s="6"/>
      <c r="O137" s="8"/>
      <c r="P137" s="8"/>
      <c r="Q137" s="8"/>
    </row>
    <row r="138" spans="1:17" ht="15.75" customHeight="1" x14ac:dyDescent="0.25">
      <c r="A138" s="9">
        <v>15</v>
      </c>
      <c r="B138" s="38" t="s">
        <v>366</v>
      </c>
      <c r="C138" s="9">
        <f t="array" ref="C138">SUMPRODUCT(1/COUNTIF(C139:C154,C139:C154))</f>
        <v>8</v>
      </c>
      <c r="D138" s="9" t="s">
        <v>367</v>
      </c>
      <c r="E138" s="9">
        <f>SUM(F138:H138)</f>
        <v>16</v>
      </c>
      <c r="F138" s="9">
        <f t="shared" ref="F138:H138" si="16">COUNTA(F139:F154)</f>
        <v>16</v>
      </c>
      <c r="G138" s="9">
        <f t="shared" si="16"/>
        <v>0</v>
      </c>
      <c r="H138" s="9">
        <f t="shared" si="16"/>
        <v>0</v>
      </c>
      <c r="I138" s="16"/>
      <c r="J138" s="5"/>
      <c r="K138" s="6"/>
      <c r="L138" s="26"/>
      <c r="M138" s="27"/>
      <c r="N138" s="6"/>
      <c r="O138" s="8"/>
      <c r="P138" s="8"/>
      <c r="Q138" s="8"/>
    </row>
    <row r="139" spans="1:17" ht="15.75" customHeight="1" x14ac:dyDescent="0.25">
      <c r="A139" s="14">
        <v>1</v>
      </c>
      <c r="B139" s="14" t="s">
        <v>368</v>
      </c>
      <c r="C139" s="14" t="s">
        <v>369</v>
      </c>
      <c r="D139" s="14" t="s">
        <v>370</v>
      </c>
      <c r="E139" s="15" t="s">
        <v>26</v>
      </c>
      <c r="F139" s="14" t="s">
        <v>13</v>
      </c>
      <c r="G139" s="14"/>
      <c r="H139" s="14"/>
      <c r="I139" s="16" t="s">
        <v>371</v>
      </c>
      <c r="J139" s="5" t="s">
        <v>265</v>
      </c>
      <c r="K139" s="17" t="s">
        <v>265</v>
      </c>
      <c r="L139" s="23">
        <v>45226</v>
      </c>
      <c r="M139" s="24">
        <v>46322</v>
      </c>
      <c r="N139" s="6"/>
      <c r="O139" s="8"/>
      <c r="P139" s="8"/>
      <c r="Q139" s="8">
        <v>1</v>
      </c>
    </row>
    <row r="140" spans="1:17" ht="15.75" customHeight="1" x14ac:dyDescent="0.25">
      <c r="A140" s="14">
        <v>2</v>
      </c>
      <c r="B140" s="14" t="s">
        <v>372</v>
      </c>
      <c r="C140" s="14" t="s">
        <v>373</v>
      </c>
      <c r="D140" s="14" t="s">
        <v>374</v>
      </c>
      <c r="E140" s="15" t="s">
        <v>26</v>
      </c>
      <c r="F140" s="14" t="s">
        <v>13</v>
      </c>
      <c r="G140" s="14"/>
      <c r="H140" s="14"/>
      <c r="I140" s="16" t="s">
        <v>375</v>
      </c>
      <c r="J140" s="5" t="s">
        <v>278</v>
      </c>
      <c r="K140" s="17" t="s">
        <v>278</v>
      </c>
      <c r="L140" s="23">
        <v>45279</v>
      </c>
      <c r="M140" s="24">
        <v>46375</v>
      </c>
      <c r="N140" s="6"/>
      <c r="O140" s="8">
        <v>1</v>
      </c>
      <c r="P140" s="8"/>
      <c r="Q140" s="8"/>
    </row>
    <row r="141" spans="1:17" ht="15.75" customHeight="1" x14ac:dyDescent="0.25">
      <c r="A141" s="14">
        <v>3</v>
      </c>
      <c r="B141" s="14" t="s">
        <v>376</v>
      </c>
      <c r="C141" s="14" t="s">
        <v>377</v>
      </c>
      <c r="D141" s="14" t="s">
        <v>378</v>
      </c>
      <c r="E141" s="15" t="s">
        <v>26</v>
      </c>
      <c r="F141" s="14" t="s">
        <v>13</v>
      </c>
      <c r="G141" s="14"/>
      <c r="H141" s="14"/>
      <c r="I141" s="16" t="s">
        <v>379</v>
      </c>
      <c r="J141" s="5" t="s">
        <v>265</v>
      </c>
      <c r="K141" s="17" t="s">
        <v>265</v>
      </c>
      <c r="L141" s="23">
        <v>45226</v>
      </c>
      <c r="M141" s="24">
        <v>46322</v>
      </c>
      <c r="N141" s="6"/>
      <c r="O141" s="8">
        <v>1</v>
      </c>
      <c r="P141" s="8"/>
      <c r="Q141" s="8"/>
    </row>
    <row r="142" spans="1:17" ht="15.75" customHeight="1" x14ac:dyDescent="0.25">
      <c r="A142" s="14">
        <v>4</v>
      </c>
      <c r="B142" s="14" t="s">
        <v>276</v>
      </c>
      <c r="C142" s="14" t="s">
        <v>380</v>
      </c>
      <c r="D142" s="14" t="s">
        <v>381</v>
      </c>
      <c r="E142" s="15" t="s">
        <v>26</v>
      </c>
      <c r="F142" s="14" t="s">
        <v>13</v>
      </c>
      <c r="G142" s="14"/>
      <c r="H142" s="14"/>
      <c r="I142" s="16" t="s">
        <v>382</v>
      </c>
      <c r="J142" s="5" t="s">
        <v>278</v>
      </c>
      <c r="K142" s="17" t="s">
        <v>278</v>
      </c>
      <c r="L142" s="23">
        <v>45279</v>
      </c>
      <c r="M142" s="24">
        <v>46375</v>
      </c>
      <c r="N142" s="6"/>
      <c r="O142" s="8"/>
      <c r="P142" s="8"/>
      <c r="Q142" s="8">
        <v>1</v>
      </c>
    </row>
    <row r="143" spans="1:17" ht="15.75" customHeight="1" x14ac:dyDescent="0.25">
      <c r="A143" s="14">
        <v>5</v>
      </c>
      <c r="B143" s="14" t="s">
        <v>383</v>
      </c>
      <c r="C143" s="14" t="s">
        <v>384</v>
      </c>
      <c r="D143" s="14" t="s">
        <v>385</v>
      </c>
      <c r="E143" s="15" t="s">
        <v>26</v>
      </c>
      <c r="F143" s="14" t="s">
        <v>13</v>
      </c>
      <c r="G143" s="14"/>
      <c r="H143" s="14"/>
      <c r="I143" s="16" t="s">
        <v>386</v>
      </c>
      <c r="J143" s="37" t="s">
        <v>265</v>
      </c>
      <c r="K143" s="17" t="s">
        <v>265</v>
      </c>
      <c r="L143" s="39">
        <v>45226</v>
      </c>
      <c r="M143" s="40">
        <v>46322</v>
      </c>
      <c r="N143" s="6"/>
      <c r="O143" s="8"/>
      <c r="P143" s="8">
        <v>1</v>
      </c>
      <c r="Q143" s="8"/>
    </row>
    <row r="144" spans="1:17" ht="15.75" customHeight="1" x14ac:dyDescent="0.25">
      <c r="A144" s="14">
        <v>6</v>
      </c>
      <c r="B144" s="14" t="s">
        <v>387</v>
      </c>
      <c r="C144" s="14" t="s">
        <v>384</v>
      </c>
      <c r="D144" s="14" t="s">
        <v>385</v>
      </c>
      <c r="E144" s="15" t="s">
        <v>26</v>
      </c>
      <c r="F144" s="14" t="s">
        <v>13</v>
      </c>
      <c r="G144" s="14"/>
      <c r="H144" s="14"/>
      <c r="I144" s="16"/>
      <c r="J144" s="5" t="s">
        <v>282</v>
      </c>
      <c r="K144" s="17" t="s">
        <v>282</v>
      </c>
      <c r="L144" s="18">
        <v>45426</v>
      </c>
      <c r="M144" s="19">
        <v>46521</v>
      </c>
      <c r="N144" s="6"/>
      <c r="O144" s="8"/>
      <c r="P144" s="8"/>
      <c r="Q144" s="8"/>
    </row>
    <row r="145" spans="1:17" ht="15.75" customHeight="1" x14ac:dyDescent="0.25">
      <c r="A145" s="14">
        <v>7</v>
      </c>
      <c r="B145" s="14" t="s">
        <v>388</v>
      </c>
      <c r="C145" s="14" t="s">
        <v>384</v>
      </c>
      <c r="D145" s="14" t="s">
        <v>385</v>
      </c>
      <c r="E145" s="15" t="s">
        <v>26</v>
      </c>
      <c r="F145" s="14" t="s">
        <v>13</v>
      </c>
      <c r="G145" s="14"/>
      <c r="H145" s="14"/>
      <c r="I145" s="16" t="s">
        <v>386</v>
      </c>
      <c r="J145" s="14" t="s">
        <v>285</v>
      </c>
      <c r="K145" s="41" t="s">
        <v>285</v>
      </c>
      <c r="L145" s="42">
        <v>45805</v>
      </c>
      <c r="M145" s="43">
        <v>46901</v>
      </c>
      <c r="N145" s="6"/>
      <c r="O145" s="8"/>
      <c r="P145" s="8"/>
      <c r="Q145" s="8"/>
    </row>
    <row r="146" spans="1:17" ht="15.75" customHeight="1" x14ac:dyDescent="0.25">
      <c r="A146" s="14">
        <v>8</v>
      </c>
      <c r="B146" s="14" t="s">
        <v>389</v>
      </c>
      <c r="C146" s="14" t="s">
        <v>384</v>
      </c>
      <c r="D146" s="14" t="s">
        <v>385</v>
      </c>
      <c r="E146" s="15" t="s">
        <v>26</v>
      </c>
      <c r="F146" s="14" t="s">
        <v>13</v>
      </c>
      <c r="G146" s="14"/>
      <c r="H146" s="14"/>
      <c r="I146" s="16" t="s">
        <v>386</v>
      </c>
      <c r="J146" s="14" t="s">
        <v>365</v>
      </c>
      <c r="K146" s="41" t="s">
        <v>285</v>
      </c>
      <c r="L146" s="49">
        <v>45805</v>
      </c>
      <c r="M146" s="50">
        <v>46901</v>
      </c>
      <c r="N146" s="6"/>
      <c r="O146" s="8"/>
      <c r="P146" s="8"/>
      <c r="Q146" s="8"/>
    </row>
    <row r="147" spans="1:17" ht="15.75" customHeight="1" x14ac:dyDescent="0.25">
      <c r="A147" s="14">
        <v>9</v>
      </c>
      <c r="B147" s="14" t="s">
        <v>390</v>
      </c>
      <c r="C147" s="14" t="s">
        <v>391</v>
      </c>
      <c r="D147" s="14" t="s">
        <v>392</v>
      </c>
      <c r="E147" s="15" t="s">
        <v>26</v>
      </c>
      <c r="F147" s="14" t="s">
        <v>13</v>
      </c>
      <c r="G147" s="14"/>
      <c r="H147" s="14"/>
      <c r="I147" s="16"/>
      <c r="J147" s="5" t="s">
        <v>282</v>
      </c>
      <c r="K147" s="17" t="s">
        <v>282</v>
      </c>
      <c r="L147" s="18">
        <v>45426</v>
      </c>
      <c r="M147" s="19">
        <v>46521</v>
      </c>
      <c r="N147" s="6"/>
      <c r="O147" s="8"/>
      <c r="P147" s="8">
        <v>1</v>
      </c>
      <c r="Q147" s="8"/>
    </row>
    <row r="148" spans="1:17" ht="15.75" customHeight="1" x14ac:dyDescent="0.25">
      <c r="A148" s="14">
        <v>10</v>
      </c>
      <c r="B148" s="14" t="s">
        <v>393</v>
      </c>
      <c r="C148" s="21" t="s">
        <v>391</v>
      </c>
      <c r="D148" s="14" t="s">
        <v>392</v>
      </c>
      <c r="E148" s="15" t="s">
        <v>26</v>
      </c>
      <c r="F148" s="14" t="s">
        <v>13</v>
      </c>
      <c r="G148" s="14"/>
      <c r="H148" s="14"/>
      <c r="I148" s="16"/>
      <c r="J148" s="5" t="s">
        <v>282</v>
      </c>
      <c r="K148" s="17" t="s">
        <v>282</v>
      </c>
      <c r="L148" s="18">
        <v>45426</v>
      </c>
      <c r="M148" s="19">
        <v>46521</v>
      </c>
      <c r="N148" s="6"/>
      <c r="O148" s="8"/>
      <c r="P148" s="8"/>
      <c r="Q148" s="8"/>
    </row>
    <row r="149" spans="1:17" ht="15.75" customHeight="1" x14ac:dyDescent="0.25">
      <c r="A149" s="14">
        <v>11</v>
      </c>
      <c r="B149" s="14" t="s">
        <v>394</v>
      </c>
      <c r="C149" s="14" t="s">
        <v>391</v>
      </c>
      <c r="D149" s="14" t="s">
        <v>392</v>
      </c>
      <c r="E149" s="15" t="s">
        <v>26</v>
      </c>
      <c r="F149" s="14" t="s">
        <v>13</v>
      </c>
      <c r="G149" s="14"/>
      <c r="H149" s="14"/>
      <c r="I149" s="16"/>
      <c r="J149" s="5" t="s">
        <v>282</v>
      </c>
      <c r="K149" s="17" t="s">
        <v>282</v>
      </c>
      <c r="L149" s="18">
        <v>45426</v>
      </c>
      <c r="M149" s="19">
        <v>46521</v>
      </c>
      <c r="N149" s="6"/>
      <c r="O149" s="8"/>
      <c r="P149" s="8"/>
      <c r="Q149" s="8"/>
    </row>
    <row r="150" spans="1:17" ht="15.75" customHeight="1" x14ac:dyDescent="0.25">
      <c r="A150" s="14">
        <v>12</v>
      </c>
      <c r="B150" s="14" t="s">
        <v>395</v>
      </c>
      <c r="C150" s="14" t="s">
        <v>391</v>
      </c>
      <c r="D150" s="14" t="s">
        <v>392</v>
      </c>
      <c r="E150" s="15" t="s">
        <v>26</v>
      </c>
      <c r="F150" s="14" t="s">
        <v>13</v>
      </c>
      <c r="G150" s="14"/>
      <c r="H150" s="14"/>
      <c r="I150" s="16" t="s">
        <v>386</v>
      </c>
      <c r="J150" s="5" t="s">
        <v>282</v>
      </c>
      <c r="K150" s="17" t="s">
        <v>282</v>
      </c>
      <c r="L150" s="18">
        <v>45426</v>
      </c>
      <c r="M150" s="19">
        <v>45426</v>
      </c>
      <c r="N150" s="6"/>
      <c r="O150" s="8"/>
      <c r="P150" s="8"/>
      <c r="Q150" s="8"/>
    </row>
    <row r="151" spans="1:17" ht="15.75" customHeight="1" x14ac:dyDescent="0.25">
      <c r="A151" s="14">
        <v>13</v>
      </c>
      <c r="B151" s="14" t="s">
        <v>396</v>
      </c>
      <c r="C151" s="14" t="s">
        <v>397</v>
      </c>
      <c r="D151" s="14" t="s">
        <v>398</v>
      </c>
      <c r="E151" s="15" t="s">
        <v>26</v>
      </c>
      <c r="F151" s="14" t="s">
        <v>13</v>
      </c>
      <c r="G151" s="14"/>
      <c r="H151" s="14"/>
      <c r="I151" s="16" t="s">
        <v>399</v>
      </c>
      <c r="J151" s="14" t="s">
        <v>285</v>
      </c>
      <c r="K151" s="41" t="s">
        <v>285</v>
      </c>
      <c r="L151" s="42">
        <v>45805</v>
      </c>
      <c r="M151" s="43">
        <v>46901</v>
      </c>
      <c r="N151" s="6"/>
      <c r="O151" s="8">
        <v>1</v>
      </c>
      <c r="P151" s="8"/>
      <c r="Q151" s="8"/>
    </row>
    <row r="152" spans="1:17" ht="15.75" customHeight="1" x14ac:dyDescent="0.25">
      <c r="A152" s="14">
        <v>14</v>
      </c>
      <c r="B152" s="14" t="s">
        <v>400</v>
      </c>
      <c r="C152" s="14" t="s">
        <v>397</v>
      </c>
      <c r="D152" s="14" t="s">
        <v>398</v>
      </c>
      <c r="E152" s="15" t="s">
        <v>26</v>
      </c>
      <c r="F152" s="14" t="s">
        <v>13</v>
      </c>
      <c r="G152" s="14"/>
      <c r="H152" s="14"/>
      <c r="I152" s="16" t="s">
        <v>399</v>
      </c>
      <c r="J152" s="14" t="s">
        <v>365</v>
      </c>
      <c r="K152" s="41" t="s">
        <v>285</v>
      </c>
      <c r="L152" s="42">
        <v>45805</v>
      </c>
      <c r="M152" s="43">
        <v>46901</v>
      </c>
      <c r="N152" s="6"/>
      <c r="O152" s="8"/>
      <c r="P152" s="8"/>
      <c r="Q152" s="8"/>
    </row>
    <row r="153" spans="1:17" ht="15.75" customHeight="1" x14ac:dyDescent="0.25">
      <c r="A153" s="14">
        <v>15</v>
      </c>
      <c r="B153" s="14" t="s">
        <v>401</v>
      </c>
      <c r="C153" s="21" t="s">
        <v>402</v>
      </c>
      <c r="D153" s="14" t="s">
        <v>403</v>
      </c>
      <c r="E153" s="15" t="s">
        <v>96</v>
      </c>
      <c r="F153" s="14" t="s">
        <v>13</v>
      </c>
      <c r="G153" s="14"/>
      <c r="H153" s="14"/>
      <c r="I153" s="16" t="s">
        <v>404</v>
      </c>
      <c r="J153" s="14" t="s">
        <v>405</v>
      </c>
      <c r="K153" s="41" t="s">
        <v>285</v>
      </c>
      <c r="L153" s="49">
        <v>45805</v>
      </c>
      <c r="M153" s="50">
        <v>46901</v>
      </c>
      <c r="N153" s="6"/>
      <c r="O153" s="8">
        <v>1</v>
      </c>
      <c r="P153" s="8"/>
      <c r="Q153" s="8"/>
    </row>
    <row r="154" spans="1:17" ht="15.75" customHeight="1" x14ac:dyDescent="0.25">
      <c r="A154" s="14">
        <v>16</v>
      </c>
      <c r="B154" s="14" t="s">
        <v>406</v>
      </c>
      <c r="C154" s="21" t="s">
        <v>373</v>
      </c>
      <c r="D154" s="14" t="s">
        <v>407</v>
      </c>
      <c r="E154" s="15" t="s">
        <v>26</v>
      </c>
      <c r="F154" s="14" t="s">
        <v>13</v>
      </c>
      <c r="G154" s="14"/>
      <c r="H154" s="14"/>
      <c r="I154" s="16"/>
      <c r="J154" s="5" t="s">
        <v>282</v>
      </c>
      <c r="K154" s="17" t="s">
        <v>282</v>
      </c>
      <c r="L154" s="18">
        <v>45426</v>
      </c>
      <c r="M154" s="19">
        <v>46521</v>
      </c>
      <c r="N154" s="6"/>
      <c r="O154" s="8">
        <v>1</v>
      </c>
      <c r="P154" s="8"/>
      <c r="Q154" s="8"/>
    </row>
    <row r="155" spans="1:17" ht="15.75" customHeight="1" x14ac:dyDescent="0.25">
      <c r="A155" s="9">
        <v>16</v>
      </c>
      <c r="B155" s="9" t="s">
        <v>408</v>
      </c>
      <c r="C155" s="9">
        <f t="array" ref="C155">SUMPRODUCT(1/COUNTIF(C156:C169,C156:C169))</f>
        <v>1.9999999999999993</v>
      </c>
      <c r="D155" s="9" t="s">
        <v>409</v>
      </c>
      <c r="E155" s="9">
        <f>SUM(F155:H155)</f>
        <v>14</v>
      </c>
      <c r="F155" s="9">
        <f t="shared" ref="F155:H155" si="17">COUNTA(F156:F169)</f>
        <v>1</v>
      </c>
      <c r="G155" s="9">
        <f t="shared" si="17"/>
        <v>13</v>
      </c>
      <c r="H155" s="9">
        <f t="shared" si="17"/>
        <v>0</v>
      </c>
      <c r="I155" s="32"/>
      <c r="J155" s="5"/>
      <c r="K155" s="6"/>
      <c r="L155" s="26"/>
      <c r="M155" s="27"/>
      <c r="N155" s="6"/>
      <c r="O155" s="8"/>
      <c r="P155" s="8"/>
      <c r="Q155" s="8"/>
    </row>
    <row r="156" spans="1:17" ht="15.75" customHeight="1" x14ac:dyDescent="0.25">
      <c r="A156" s="14">
        <v>1</v>
      </c>
      <c r="B156" s="14" t="s">
        <v>410</v>
      </c>
      <c r="C156" s="14" t="s">
        <v>411</v>
      </c>
      <c r="D156" s="14" t="s">
        <v>412</v>
      </c>
      <c r="E156" s="15" t="s">
        <v>26</v>
      </c>
      <c r="F156" s="5" t="s">
        <v>13</v>
      </c>
      <c r="G156" s="5"/>
      <c r="H156" s="14"/>
      <c r="I156" s="51" t="s">
        <v>413</v>
      </c>
      <c r="J156" s="17" t="s">
        <v>414</v>
      </c>
      <c r="K156" s="17" t="s">
        <v>414</v>
      </c>
      <c r="L156" s="23">
        <v>45244</v>
      </c>
      <c r="M156" s="24">
        <v>46340</v>
      </c>
      <c r="N156" s="6"/>
      <c r="O156" s="8">
        <v>1</v>
      </c>
      <c r="P156" s="8"/>
      <c r="Q156" s="8"/>
    </row>
    <row r="157" spans="1:17" ht="15.75" customHeight="1" x14ac:dyDescent="0.25">
      <c r="A157" s="14">
        <v>2</v>
      </c>
      <c r="B157" s="21" t="s">
        <v>415</v>
      </c>
      <c r="C157" s="14" t="s">
        <v>416</v>
      </c>
      <c r="D157" s="14" t="s">
        <v>417</v>
      </c>
      <c r="E157" s="31" t="s">
        <v>26</v>
      </c>
      <c r="F157" s="5"/>
      <c r="G157" s="5" t="s">
        <v>14</v>
      </c>
      <c r="H157" s="14"/>
      <c r="I157" s="32" t="s">
        <v>418</v>
      </c>
      <c r="J157" s="41" t="s">
        <v>126</v>
      </c>
      <c r="K157" s="41" t="s">
        <v>126</v>
      </c>
      <c r="L157" s="33">
        <v>45834</v>
      </c>
      <c r="M157" s="34">
        <v>46930</v>
      </c>
      <c r="N157" s="6"/>
      <c r="O157" s="8"/>
      <c r="P157" s="8">
        <v>1</v>
      </c>
      <c r="Q157" s="8"/>
    </row>
    <row r="158" spans="1:17" ht="15.75" customHeight="1" x14ac:dyDescent="0.25">
      <c r="A158" s="14">
        <v>3</v>
      </c>
      <c r="B158" s="14" t="s">
        <v>419</v>
      </c>
      <c r="C158" s="52" t="s">
        <v>416</v>
      </c>
      <c r="D158" s="14" t="s">
        <v>417</v>
      </c>
      <c r="E158" s="31" t="s">
        <v>26</v>
      </c>
      <c r="F158" s="5"/>
      <c r="G158" s="5" t="s">
        <v>14</v>
      </c>
      <c r="H158" s="14"/>
      <c r="I158" s="32" t="s">
        <v>418</v>
      </c>
      <c r="J158" s="53" t="s">
        <v>126</v>
      </c>
      <c r="K158" s="41" t="s">
        <v>126</v>
      </c>
      <c r="L158" s="33">
        <v>45834</v>
      </c>
      <c r="M158" s="34">
        <v>46930</v>
      </c>
      <c r="N158" s="6"/>
      <c r="O158" s="8"/>
      <c r="P158" s="8"/>
      <c r="Q158" s="8"/>
    </row>
    <row r="159" spans="1:17" ht="15.75" customHeight="1" x14ac:dyDescent="0.25">
      <c r="A159" s="14">
        <v>4</v>
      </c>
      <c r="B159" s="21" t="s">
        <v>420</v>
      </c>
      <c r="C159" s="25" t="s">
        <v>416</v>
      </c>
      <c r="D159" s="14" t="s">
        <v>417</v>
      </c>
      <c r="E159" s="31" t="s">
        <v>26</v>
      </c>
      <c r="F159" s="5"/>
      <c r="G159" s="5" t="s">
        <v>14</v>
      </c>
      <c r="H159" s="14"/>
      <c r="I159" s="32" t="s">
        <v>418</v>
      </c>
      <c r="J159" s="53" t="s">
        <v>126</v>
      </c>
      <c r="K159" s="41" t="s">
        <v>126</v>
      </c>
      <c r="L159" s="33">
        <v>45834</v>
      </c>
      <c r="M159" s="34">
        <v>46930</v>
      </c>
      <c r="N159" s="6"/>
      <c r="O159" s="8"/>
      <c r="P159" s="8"/>
      <c r="Q159" s="8"/>
    </row>
    <row r="160" spans="1:17" ht="15.75" customHeight="1" x14ac:dyDescent="0.25">
      <c r="A160" s="14">
        <v>5</v>
      </c>
      <c r="B160" s="21" t="s">
        <v>421</v>
      </c>
      <c r="C160" s="13" t="s">
        <v>416</v>
      </c>
      <c r="D160" s="14" t="s">
        <v>417</v>
      </c>
      <c r="E160" s="31" t="s">
        <v>26</v>
      </c>
      <c r="F160" s="5"/>
      <c r="G160" s="5" t="s">
        <v>14</v>
      </c>
      <c r="H160" s="14"/>
      <c r="I160" s="32" t="s">
        <v>418</v>
      </c>
      <c r="J160" s="53" t="s">
        <v>126</v>
      </c>
      <c r="K160" s="41" t="s">
        <v>126</v>
      </c>
      <c r="L160" s="33">
        <v>45834</v>
      </c>
      <c r="M160" s="34">
        <v>46930</v>
      </c>
      <c r="N160" s="6"/>
      <c r="O160" s="8"/>
      <c r="P160" s="8"/>
      <c r="Q160" s="8"/>
    </row>
    <row r="161" spans="1:17" ht="15.75" customHeight="1" x14ac:dyDescent="0.25">
      <c r="A161" s="14">
        <v>6</v>
      </c>
      <c r="B161" s="21" t="s">
        <v>422</v>
      </c>
      <c r="C161" s="13" t="s">
        <v>416</v>
      </c>
      <c r="D161" s="14" t="s">
        <v>417</v>
      </c>
      <c r="E161" s="31" t="s">
        <v>26</v>
      </c>
      <c r="F161" s="5"/>
      <c r="G161" s="5" t="s">
        <v>14</v>
      </c>
      <c r="H161" s="14"/>
      <c r="I161" s="32" t="s">
        <v>418</v>
      </c>
      <c r="J161" s="53" t="s">
        <v>126</v>
      </c>
      <c r="K161" s="41" t="s">
        <v>126</v>
      </c>
      <c r="L161" s="33">
        <v>45834</v>
      </c>
      <c r="M161" s="34">
        <v>46930</v>
      </c>
      <c r="N161" s="6"/>
      <c r="O161" s="8"/>
      <c r="P161" s="8"/>
      <c r="Q161" s="8"/>
    </row>
    <row r="162" spans="1:17" ht="15.75" customHeight="1" x14ac:dyDescent="0.25">
      <c r="A162" s="14">
        <v>7</v>
      </c>
      <c r="B162" s="21" t="s">
        <v>423</v>
      </c>
      <c r="C162" s="13" t="s">
        <v>416</v>
      </c>
      <c r="D162" s="14" t="s">
        <v>417</v>
      </c>
      <c r="E162" s="31" t="s">
        <v>26</v>
      </c>
      <c r="F162" s="5"/>
      <c r="G162" s="5" t="s">
        <v>14</v>
      </c>
      <c r="H162" s="14"/>
      <c r="I162" s="32" t="s">
        <v>418</v>
      </c>
      <c r="J162" s="53" t="s">
        <v>126</v>
      </c>
      <c r="K162" s="41" t="s">
        <v>126</v>
      </c>
      <c r="L162" s="33">
        <v>45834</v>
      </c>
      <c r="M162" s="34">
        <v>46930</v>
      </c>
      <c r="N162" s="6"/>
      <c r="O162" s="8"/>
      <c r="P162" s="8"/>
      <c r="Q162" s="8"/>
    </row>
    <row r="163" spans="1:17" ht="15.75" customHeight="1" x14ac:dyDescent="0.25">
      <c r="A163" s="14">
        <v>8</v>
      </c>
      <c r="B163" s="21" t="s">
        <v>424</v>
      </c>
      <c r="C163" s="13" t="s">
        <v>416</v>
      </c>
      <c r="D163" s="14" t="s">
        <v>417</v>
      </c>
      <c r="E163" s="31" t="s">
        <v>26</v>
      </c>
      <c r="F163" s="5"/>
      <c r="G163" s="5" t="s">
        <v>14</v>
      </c>
      <c r="H163" s="14"/>
      <c r="I163" s="32" t="s">
        <v>418</v>
      </c>
      <c r="J163" s="53" t="s">
        <v>126</v>
      </c>
      <c r="K163" s="41" t="s">
        <v>126</v>
      </c>
      <c r="L163" s="33">
        <v>45834</v>
      </c>
      <c r="M163" s="34">
        <v>46930</v>
      </c>
      <c r="N163" s="6"/>
      <c r="O163" s="8"/>
      <c r="P163" s="8"/>
      <c r="Q163" s="8"/>
    </row>
    <row r="164" spans="1:17" ht="15.75" customHeight="1" x14ac:dyDescent="0.25">
      <c r="A164" s="14">
        <v>9</v>
      </c>
      <c r="B164" s="21" t="s">
        <v>425</v>
      </c>
      <c r="C164" s="13" t="s">
        <v>416</v>
      </c>
      <c r="D164" s="14" t="s">
        <v>417</v>
      </c>
      <c r="E164" s="31" t="s">
        <v>26</v>
      </c>
      <c r="F164" s="5"/>
      <c r="G164" s="5" t="s">
        <v>14</v>
      </c>
      <c r="H164" s="14"/>
      <c r="I164" s="32" t="s">
        <v>418</v>
      </c>
      <c r="J164" s="53" t="s">
        <v>126</v>
      </c>
      <c r="K164" s="41" t="s">
        <v>126</v>
      </c>
      <c r="L164" s="33">
        <v>45834</v>
      </c>
      <c r="M164" s="34">
        <v>46930</v>
      </c>
      <c r="N164" s="6"/>
      <c r="O164" s="8"/>
      <c r="P164" s="8"/>
      <c r="Q164" s="8"/>
    </row>
    <row r="165" spans="1:17" ht="15.75" customHeight="1" x14ac:dyDescent="0.25">
      <c r="A165" s="14">
        <v>10</v>
      </c>
      <c r="B165" s="21" t="s">
        <v>426</v>
      </c>
      <c r="C165" s="13" t="s">
        <v>416</v>
      </c>
      <c r="D165" s="14" t="s">
        <v>417</v>
      </c>
      <c r="E165" s="31" t="s">
        <v>26</v>
      </c>
      <c r="F165" s="5"/>
      <c r="G165" s="5" t="s">
        <v>14</v>
      </c>
      <c r="H165" s="14"/>
      <c r="I165" s="32" t="s">
        <v>418</v>
      </c>
      <c r="J165" s="53" t="s">
        <v>126</v>
      </c>
      <c r="K165" s="41" t="s">
        <v>126</v>
      </c>
      <c r="L165" s="33">
        <v>45834</v>
      </c>
      <c r="M165" s="34">
        <v>46930</v>
      </c>
      <c r="N165" s="6"/>
      <c r="O165" s="8"/>
      <c r="P165" s="8"/>
      <c r="Q165" s="8"/>
    </row>
    <row r="166" spans="1:17" ht="15.75" customHeight="1" x14ac:dyDescent="0.25">
      <c r="A166" s="14">
        <v>11</v>
      </c>
      <c r="B166" s="21" t="s">
        <v>427</v>
      </c>
      <c r="C166" s="13" t="s">
        <v>416</v>
      </c>
      <c r="D166" s="14" t="s">
        <v>417</v>
      </c>
      <c r="E166" s="31" t="s">
        <v>26</v>
      </c>
      <c r="F166" s="5"/>
      <c r="G166" s="5" t="s">
        <v>14</v>
      </c>
      <c r="H166" s="14"/>
      <c r="I166" s="32" t="s">
        <v>418</v>
      </c>
      <c r="J166" s="53" t="s">
        <v>126</v>
      </c>
      <c r="K166" s="41" t="s">
        <v>126</v>
      </c>
      <c r="L166" s="33">
        <v>45834</v>
      </c>
      <c r="M166" s="34">
        <v>46930</v>
      </c>
      <c r="N166" s="6"/>
      <c r="O166" s="8"/>
      <c r="P166" s="8"/>
      <c r="Q166" s="8"/>
    </row>
    <row r="167" spans="1:17" ht="15.75" customHeight="1" x14ac:dyDescent="0.25">
      <c r="A167" s="14">
        <v>12</v>
      </c>
      <c r="B167" s="21" t="s">
        <v>428</v>
      </c>
      <c r="C167" s="13" t="s">
        <v>416</v>
      </c>
      <c r="D167" s="14" t="s">
        <v>417</v>
      </c>
      <c r="E167" s="31" t="s">
        <v>26</v>
      </c>
      <c r="F167" s="5"/>
      <c r="G167" s="5" t="s">
        <v>14</v>
      </c>
      <c r="H167" s="14"/>
      <c r="I167" s="32" t="s">
        <v>418</v>
      </c>
      <c r="J167" s="53" t="s">
        <v>126</v>
      </c>
      <c r="K167" s="41" t="s">
        <v>126</v>
      </c>
      <c r="L167" s="33">
        <v>45834</v>
      </c>
      <c r="M167" s="34">
        <v>46930</v>
      </c>
      <c r="N167" s="6"/>
      <c r="O167" s="8"/>
      <c r="P167" s="8"/>
      <c r="Q167" s="8"/>
    </row>
    <row r="168" spans="1:17" ht="15.75" customHeight="1" x14ac:dyDescent="0.25">
      <c r="A168" s="14">
        <v>13</v>
      </c>
      <c r="B168" s="21" t="s">
        <v>429</v>
      </c>
      <c r="C168" s="54" t="s">
        <v>416</v>
      </c>
      <c r="D168" s="14" t="s">
        <v>417</v>
      </c>
      <c r="E168" s="31" t="s">
        <v>26</v>
      </c>
      <c r="F168" s="5"/>
      <c r="G168" s="5" t="s">
        <v>14</v>
      </c>
      <c r="H168" s="14"/>
      <c r="I168" s="32" t="s">
        <v>418</v>
      </c>
      <c r="J168" s="53" t="s">
        <v>126</v>
      </c>
      <c r="K168" s="41" t="s">
        <v>126</v>
      </c>
      <c r="L168" s="33">
        <v>45834</v>
      </c>
      <c r="M168" s="34">
        <v>46930</v>
      </c>
      <c r="N168" s="6"/>
      <c r="O168" s="8"/>
      <c r="P168" s="8"/>
      <c r="Q168" s="8"/>
    </row>
    <row r="169" spans="1:17" ht="15.75" customHeight="1" x14ac:dyDescent="0.25">
      <c r="A169" s="14">
        <v>14</v>
      </c>
      <c r="B169" s="21" t="s">
        <v>430</v>
      </c>
      <c r="C169" s="52" t="s">
        <v>416</v>
      </c>
      <c r="D169" s="14" t="s">
        <v>417</v>
      </c>
      <c r="E169" s="31" t="s">
        <v>26</v>
      </c>
      <c r="F169" s="5"/>
      <c r="G169" s="5" t="s">
        <v>14</v>
      </c>
      <c r="H169" s="14"/>
      <c r="I169" s="32" t="s">
        <v>418</v>
      </c>
      <c r="J169" s="53" t="s">
        <v>126</v>
      </c>
      <c r="K169" s="41" t="s">
        <v>126</v>
      </c>
      <c r="L169" s="33">
        <v>45834</v>
      </c>
      <c r="M169" s="34">
        <v>46930</v>
      </c>
      <c r="N169" s="6"/>
      <c r="O169" s="8"/>
      <c r="P169" s="8"/>
      <c r="Q169" s="8"/>
    </row>
    <row r="170" spans="1:17" ht="15.75" customHeight="1" x14ac:dyDescent="0.25">
      <c r="A170" s="9">
        <v>17</v>
      </c>
      <c r="B170" s="9" t="s">
        <v>431</v>
      </c>
      <c r="C170" s="9">
        <f t="array" ref="C170">SUMPRODUCT(1/COUNTIF(C171:C191,C171:C191))</f>
        <v>8.0000000000000018</v>
      </c>
      <c r="D170" s="9" t="s">
        <v>432</v>
      </c>
      <c r="E170" s="9">
        <f>SUM(F170:H170)</f>
        <v>21</v>
      </c>
      <c r="F170" s="9">
        <f t="shared" ref="F170:H170" si="18">COUNTA(F171:F191)</f>
        <v>18</v>
      </c>
      <c r="G170" s="9">
        <f t="shared" si="18"/>
        <v>3</v>
      </c>
      <c r="H170" s="9">
        <f t="shared" si="18"/>
        <v>0</v>
      </c>
      <c r="I170" s="32"/>
      <c r="J170" s="5"/>
      <c r="K170" s="6"/>
      <c r="L170" s="26"/>
      <c r="M170" s="27"/>
      <c r="N170" s="6"/>
      <c r="O170" s="8"/>
      <c r="P170" s="8"/>
      <c r="Q170" s="8"/>
    </row>
    <row r="171" spans="1:17" ht="15.75" customHeight="1" x14ac:dyDescent="0.25">
      <c r="A171" s="14">
        <v>1</v>
      </c>
      <c r="B171" s="14" t="s">
        <v>433</v>
      </c>
      <c r="C171" s="14" t="s">
        <v>434</v>
      </c>
      <c r="D171" s="14" t="s">
        <v>435</v>
      </c>
      <c r="E171" s="15" t="s">
        <v>26</v>
      </c>
      <c r="F171" s="5" t="s">
        <v>13</v>
      </c>
      <c r="G171" s="5"/>
      <c r="H171" s="14"/>
      <c r="I171" s="32" t="s">
        <v>436</v>
      </c>
      <c r="J171" s="5" t="s">
        <v>414</v>
      </c>
      <c r="K171" s="17" t="s">
        <v>414</v>
      </c>
      <c r="L171" s="23">
        <v>45244</v>
      </c>
      <c r="M171" s="24">
        <v>46340</v>
      </c>
      <c r="N171" s="6"/>
      <c r="O171" s="8"/>
      <c r="P171" s="8">
        <v>1</v>
      </c>
      <c r="Q171" s="8"/>
    </row>
    <row r="172" spans="1:17" ht="15.75" customHeight="1" x14ac:dyDescent="0.25">
      <c r="A172" s="14">
        <v>2</v>
      </c>
      <c r="B172" s="14" t="s">
        <v>437</v>
      </c>
      <c r="C172" s="14" t="s">
        <v>434</v>
      </c>
      <c r="D172" s="14" t="s">
        <v>435</v>
      </c>
      <c r="E172" s="15" t="s">
        <v>26</v>
      </c>
      <c r="F172" s="5" t="s">
        <v>13</v>
      </c>
      <c r="G172" s="5"/>
      <c r="H172" s="14"/>
      <c r="I172" s="32" t="s">
        <v>436</v>
      </c>
      <c r="J172" s="5" t="s">
        <v>414</v>
      </c>
      <c r="K172" s="17" t="s">
        <v>414</v>
      </c>
      <c r="L172" s="23">
        <v>45244</v>
      </c>
      <c r="M172" s="24">
        <v>46340</v>
      </c>
      <c r="N172" s="6"/>
      <c r="O172" s="8"/>
      <c r="P172" s="8"/>
      <c r="Q172" s="8"/>
    </row>
    <row r="173" spans="1:17" ht="15.75" customHeight="1" x14ac:dyDescent="0.25">
      <c r="A173" s="14">
        <v>3</v>
      </c>
      <c r="B173" s="14" t="s">
        <v>438</v>
      </c>
      <c r="C173" s="14" t="s">
        <v>434</v>
      </c>
      <c r="D173" s="14" t="s">
        <v>435</v>
      </c>
      <c r="E173" s="15" t="s">
        <v>26</v>
      </c>
      <c r="F173" s="5" t="s">
        <v>13</v>
      </c>
      <c r="G173" s="5"/>
      <c r="H173" s="14"/>
      <c r="I173" s="32" t="s">
        <v>436</v>
      </c>
      <c r="J173" s="5" t="s">
        <v>414</v>
      </c>
      <c r="K173" s="17" t="s">
        <v>414</v>
      </c>
      <c r="L173" s="23">
        <v>45244</v>
      </c>
      <c r="M173" s="24">
        <v>46340</v>
      </c>
      <c r="N173" s="6"/>
      <c r="O173" s="8"/>
      <c r="P173" s="8"/>
      <c r="Q173" s="8"/>
    </row>
    <row r="174" spans="1:17" ht="15.75" customHeight="1" x14ac:dyDescent="0.25">
      <c r="A174" s="14">
        <v>4</v>
      </c>
      <c r="B174" s="14" t="s">
        <v>439</v>
      </c>
      <c r="C174" s="14" t="s">
        <v>434</v>
      </c>
      <c r="D174" s="14" t="s">
        <v>435</v>
      </c>
      <c r="E174" s="15" t="s">
        <v>26</v>
      </c>
      <c r="F174" s="5" t="s">
        <v>13</v>
      </c>
      <c r="G174" s="5"/>
      <c r="H174" s="14"/>
      <c r="I174" s="32" t="s">
        <v>436</v>
      </c>
      <c r="J174" s="5" t="s">
        <v>414</v>
      </c>
      <c r="K174" s="17" t="s">
        <v>414</v>
      </c>
      <c r="L174" s="23">
        <v>45244</v>
      </c>
      <c r="M174" s="24">
        <v>46340</v>
      </c>
      <c r="N174" s="6"/>
      <c r="O174" s="8"/>
      <c r="P174" s="8"/>
      <c r="Q174" s="8"/>
    </row>
    <row r="175" spans="1:17" ht="15.75" customHeight="1" x14ac:dyDescent="0.25">
      <c r="A175" s="14">
        <v>5</v>
      </c>
      <c r="B175" s="14" t="s">
        <v>440</v>
      </c>
      <c r="C175" s="14" t="s">
        <v>434</v>
      </c>
      <c r="D175" s="14" t="s">
        <v>435</v>
      </c>
      <c r="E175" s="15" t="s">
        <v>26</v>
      </c>
      <c r="F175" s="5" t="s">
        <v>13</v>
      </c>
      <c r="G175" s="5"/>
      <c r="H175" s="14"/>
      <c r="I175" s="32" t="s">
        <v>436</v>
      </c>
      <c r="J175" s="5" t="s">
        <v>414</v>
      </c>
      <c r="K175" s="17" t="s">
        <v>414</v>
      </c>
      <c r="L175" s="23">
        <v>45244</v>
      </c>
      <c r="M175" s="24">
        <v>46340</v>
      </c>
      <c r="N175" s="6"/>
      <c r="O175" s="8"/>
      <c r="P175" s="8"/>
      <c r="Q175" s="8"/>
    </row>
    <row r="176" spans="1:17" ht="15.75" customHeight="1" x14ac:dyDescent="0.25">
      <c r="A176" s="14">
        <v>6</v>
      </c>
      <c r="B176" s="14" t="s">
        <v>441</v>
      </c>
      <c r="C176" s="14" t="s">
        <v>442</v>
      </c>
      <c r="D176" s="14" t="s">
        <v>443</v>
      </c>
      <c r="E176" s="15" t="s">
        <v>26</v>
      </c>
      <c r="F176" s="14"/>
      <c r="G176" s="5" t="s">
        <v>14</v>
      </c>
      <c r="H176" s="14"/>
      <c r="I176" s="32" t="s">
        <v>444</v>
      </c>
      <c r="J176" s="17" t="s">
        <v>445</v>
      </c>
      <c r="K176" s="17" t="s">
        <v>445</v>
      </c>
      <c r="L176" s="23">
        <v>45302</v>
      </c>
      <c r="M176" s="24">
        <v>46398</v>
      </c>
      <c r="N176" s="6"/>
      <c r="O176" s="8"/>
      <c r="P176" s="8"/>
      <c r="Q176" s="8">
        <v>1</v>
      </c>
    </row>
    <row r="177" spans="1:17" ht="15.75" customHeight="1" x14ac:dyDescent="0.25">
      <c r="A177" s="14">
        <v>7</v>
      </c>
      <c r="B177" s="14" t="s">
        <v>446</v>
      </c>
      <c r="C177" s="14" t="s">
        <v>442</v>
      </c>
      <c r="D177" s="14" t="s">
        <v>443</v>
      </c>
      <c r="E177" s="15" t="s">
        <v>26</v>
      </c>
      <c r="F177" s="14" t="s">
        <v>13</v>
      </c>
      <c r="G177" s="5"/>
      <c r="H177" s="14"/>
      <c r="I177" s="32" t="s">
        <v>444</v>
      </c>
      <c r="J177" s="55" t="s">
        <v>447</v>
      </c>
      <c r="K177" s="55" t="s">
        <v>447</v>
      </c>
      <c r="L177" s="23">
        <v>45302</v>
      </c>
      <c r="M177" s="24">
        <v>46398</v>
      </c>
      <c r="N177" s="6"/>
      <c r="O177" s="8"/>
      <c r="P177" s="8"/>
      <c r="Q177" s="8"/>
    </row>
    <row r="178" spans="1:17" ht="15.75" customHeight="1" x14ac:dyDescent="0.25">
      <c r="A178" s="14">
        <v>8</v>
      </c>
      <c r="B178" s="21" t="s">
        <v>448</v>
      </c>
      <c r="C178" s="14" t="s">
        <v>449</v>
      </c>
      <c r="D178" s="14" t="s">
        <v>450</v>
      </c>
      <c r="E178" s="15" t="s">
        <v>26</v>
      </c>
      <c r="F178" s="5" t="s">
        <v>13</v>
      </c>
      <c r="G178" s="5"/>
      <c r="H178" s="14"/>
      <c r="I178" s="32" t="s">
        <v>451</v>
      </c>
      <c r="J178" s="17" t="s">
        <v>452</v>
      </c>
      <c r="K178" s="17" t="s">
        <v>452</v>
      </c>
      <c r="L178" s="23">
        <v>45644</v>
      </c>
      <c r="M178" s="24">
        <v>46739</v>
      </c>
      <c r="N178" s="6"/>
      <c r="O178" s="8"/>
      <c r="P178" s="8">
        <v>1</v>
      </c>
      <c r="Q178" s="8"/>
    </row>
    <row r="179" spans="1:17" ht="15.75" customHeight="1" x14ac:dyDescent="0.25">
      <c r="A179" s="14">
        <v>9</v>
      </c>
      <c r="B179" s="21" t="s">
        <v>453</v>
      </c>
      <c r="C179" s="14" t="s">
        <v>449</v>
      </c>
      <c r="D179" s="14" t="s">
        <v>450</v>
      </c>
      <c r="E179" s="15" t="s">
        <v>26</v>
      </c>
      <c r="F179" s="5" t="s">
        <v>13</v>
      </c>
      <c r="G179" s="5"/>
      <c r="H179" s="14"/>
      <c r="I179" s="32" t="s">
        <v>451</v>
      </c>
      <c r="J179" s="5" t="s">
        <v>452</v>
      </c>
      <c r="K179" s="17" t="s">
        <v>452</v>
      </c>
      <c r="L179" s="23">
        <v>45644</v>
      </c>
      <c r="M179" s="24">
        <v>46739</v>
      </c>
      <c r="N179" s="6"/>
      <c r="O179" s="8"/>
      <c r="P179" s="8"/>
      <c r="Q179" s="8"/>
    </row>
    <row r="180" spans="1:17" ht="15.75" customHeight="1" x14ac:dyDescent="0.25">
      <c r="A180" s="14">
        <v>10</v>
      </c>
      <c r="B180" s="30" t="s">
        <v>454</v>
      </c>
      <c r="C180" s="56" t="s">
        <v>455</v>
      </c>
      <c r="D180" s="57" t="s">
        <v>456</v>
      </c>
      <c r="E180" s="31" t="s">
        <v>26</v>
      </c>
      <c r="F180" s="5" t="s">
        <v>13</v>
      </c>
      <c r="G180" s="5"/>
      <c r="H180" s="5"/>
      <c r="I180" s="32" t="s">
        <v>457</v>
      </c>
      <c r="J180" s="17" t="s">
        <v>458</v>
      </c>
      <c r="K180" s="17" t="s">
        <v>458</v>
      </c>
      <c r="L180" s="23">
        <v>45644</v>
      </c>
      <c r="M180" s="24">
        <v>46739</v>
      </c>
      <c r="N180" s="6"/>
      <c r="O180" s="8">
        <v>1</v>
      </c>
      <c r="P180" s="8"/>
      <c r="Q180" s="8"/>
    </row>
    <row r="181" spans="1:17" ht="15.75" customHeight="1" x14ac:dyDescent="0.25">
      <c r="A181" s="14">
        <v>11</v>
      </c>
      <c r="B181" s="30" t="s">
        <v>459</v>
      </c>
      <c r="C181" s="13" t="s">
        <v>460</v>
      </c>
      <c r="D181" s="52" t="s">
        <v>461</v>
      </c>
      <c r="E181" s="15" t="s">
        <v>26</v>
      </c>
      <c r="F181" s="5" t="s">
        <v>13</v>
      </c>
      <c r="G181" s="5"/>
      <c r="H181" s="14"/>
      <c r="I181" s="32" t="s">
        <v>462</v>
      </c>
      <c r="J181" s="5" t="s">
        <v>452</v>
      </c>
      <c r="K181" s="17" t="s">
        <v>452</v>
      </c>
      <c r="L181" s="23">
        <v>45644</v>
      </c>
      <c r="M181" s="24">
        <v>46739</v>
      </c>
      <c r="N181" s="6"/>
      <c r="O181" s="8"/>
      <c r="P181" s="8"/>
      <c r="Q181" s="8"/>
    </row>
    <row r="182" spans="1:17" ht="15.75" customHeight="1" x14ac:dyDescent="0.25">
      <c r="A182" s="14">
        <v>12</v>
      </c>
      <c r="B182" s="30" t="s">
        <v>463</v>
      </c>
      <c r="C182" s="13" t="s">
        <v>460</v>
      </c>
      <c r="D182" s="52" t="s">
        <v>461</v>
      </c>
      <c r="E182" s="15" t="s">
        <v>26</v>
      </c>
      <c r="F182" s="5" t="s">
        <v>13</v>
      </c>
      <c r="G182" s="5"/>
      <c r="H182" s="14"/>
      <c r="I182" s="32" t="s">
        <v>464</v>
      </c>
      <c r="J182" s="5" t="s">
        <v>452</v>
      </c>
      <c r="K182" s="17" t="s">
        <v>452</v>
      </c>
      <c r="L182" s="23">
        <v>45644</v>
      </c>
      <c r="M182" s="24">
        <v>46739</v>
      </c>
      <c r="N182" s="6"/>
      <c r="O182" s="8"/>
      <c r="P182" s="8"/>
      <c r="Q182" s="8"/>
    </row>
    <row r="183" spans="1:17" ht="15.75" customHeight="1" x14ac:dyDescent="0.25">
      <c r="A183" s="14">
        <v>13</v>
      </c>
      <c r="B183" s="14" t="s">
        <v>465</v>
      </c>
      <c r="C183" s="52" t="s">
        <v>466</v>
      </c>
      <c r="D183" s="52" t="s">
        <v>467</v>
      </c>
      <c r="E183" s="15" t="s">
        <v>26</v>
      </c>
      <c r="F183" s="5" t="s">
        <v>13</v>
      </c>
      <c r="G183" s="5"/>
      <c r="H183" s="14"/>
      <c r="I183" s="32" t="s">
        <v>468</v>
      </c>
      <c r="J183" s="5" t="s">
        <v>452</v>
      </c>
      <c r="K183" s="17" t="s">
        <v>452</v>
      </c>
      <c r="L183" s="23">
        <v>45644</v>
      </c>
      <c r="M183" s="24">
        <v>46739</v>
      </c>
      <c r="N183" s="6"/>
      <c r="O183" s="8"/>
      <c r="P183" s="8">
        <v>1</v>
      </c>
      <c r="Q183" s="8"/>
    </row>
    <row r="184" spans="1:17" ht="15.75" customHeight="1" x14ac:dyDescent="0.25">
      <c r="A184" s="14">
        <v>14</v>
      </c>
      <c r="B184" s="21" t="s">
        <v>469</v>
      </c>
      <c r="C184" s="14" t="s">
        <v>466</v>
      </c>
      <c r="D184" s="52" t="s">
        <v>467</v>
      </c>
      <c r="E184" s="15" t="s">
        <v>26</v>
      </c>
      <c r="F184" s="5" t="s">
        <v>13</v>
      </c>
      <c r="G184" s="5"/>
      <c r="H184" s="14"/>
      <c r="I184" s="32" t="s">
        <v>468</v>
      </c>
      <c r="J184" s="5" t="s">
        <v>452</v>
      </c>
      <c r="K184" s="17" t="s">
        <v>452</v>
      </c>
      <c r="L184" s="23">
        <v>45644</v>
      </c>
      <c r="M184" s="24">
        <v>46739</v>
      </c>
      <c r="N184" s="6"/>
      <c r="O184" s="8"/>
      <c r="P184" s="8"/>
      <c r="Q184" s="8"/>
    </row>
    <row r="185" spans="1:17" ht="15.75" customHeight="1" x14ac:dyDescent="0.25">
      <c r="A185" s="14">
        <v>15</v>
      </c>
      <c r="B185" s="21" t="s">
        <v>470</v>
      </c>
      <c r="C185" s="13" t="s">
        <v>466</v>
      </c>
      <c r="D185" s="52" t="s">
        <v>467</v>
      </c>
      <c r="E185" s="15" t="s">
        <v>26</v>
      </c>
      <c r="F185" s="5" t="s">
        <v>13</v>
      </c>
      <c r="G185" s="5"/>
      <c r="H185" s="14"/>
      <c r="I185" s="32" t="s">
        <v>468</v>
      </c>
      <c r="J185" s="5" t="s">
        <v>452</v>
      </c>
      <c r="K185" s="17" t="s">
        <v>452</v>
      </c>
      <c r="L185" s="23">
        <v>45644</v>
      </c>
      <c r="M185" s="24">
        <v>46739</v>
      </c>
      <c r="N185" s="6"/>
      <c r="O185" s="8"/>
      <c r="P185" s="8"/>
      <c r="Q185" s="8"/>
    </row>
    <row r="186" spans="1:17" ht="15.75" customHeight="1" x14ac:dyDescent="0.25">
      <c r="A186" s="14">
        <v>16</v>
      </c>
      <c r="B186" s="21" t="s">
        <v>471</v>
      </c>
      <c r="C186" s="13" t="s">
        <v>466</v>
      </c>
      <c r="D186" s="52" t="s">
        <v>467</v>
      </c>
      <c r="E186" s="15" t="s">
        <v>26</v>
      </c>
      <c r="F186" s="5" t="s">
        <v>13</v>
      </c>
      <c r="G186" s="5"/>
      <c r="H186" s="14"/>
      <c r="I186" s="32" t="s">
        <v>468</v>
      </c>
      <c r="J186" s="5" t="s">
        <v>452</v>
      </c>
      <c r="K186" s="17" t="s">
        <v>452</v>
      </c>
      <c r="L186" s="23">
        <v>45644</v>
      </c>
      <c r="M186" s="24">
        <v>46739</v>
      </c>
      <c r="N186" s="6"/>
      <c r="O186" s="8"/>
      <c r="P186" s="8"/>
      <c r="Q186" s="8"/>
    </row>
    <row r="187" spans="1:17" ht="15.75" customHeight="1" x14ac:dyDescent="0.25">
      <c r="A187" s="14">
        <v>17</v>
      </c>
      <c r="B187" s="21" t="s">
        <v>472</v>
      </c>
      <c r="C187" s="14" t="s">
        <v>466</v>
      </c>
      <c r="D187" s="52" t="s">
        <v>467</v>
      </c>
      <c r="E187" s="15" t="s">
        <v>26</v>
      </c>
      <c r="F187" s="5" t="s">
        <v>13</v>
      </c>
      <c r="G187" s="5"/>
      <c r="H187" s="14"/>
      <c r="I187" s="32" t="s">
        <v>468</v>
      </c>
      <c r="J187" s="5" t="s">
        <v>452</v>
      </c>
      <c r="K187" s="17" t="s">
        <v>452</v>
      </c>
      <c r="L187" s="23">
        <v>45644</v>
      </c>
      <c r="M187" s="24">
        <v>46739</v>
      </c>
      <c r="N187" s="6"/>
      <c r="O187" s="8"/>
      <c r="P187" s="8"/>
      <c r="Q187" s="8"/>
    </row>
    <row r="188" spans="1:17" ht="15.75" customHeight="1" x14ac:dyDescent="0.25">
      <c r="A188" s="14">
        <v>18</v>
      </c>
      <c r="B188" s="21" t="s">
        <v>473</v>
      </c>
      <c r="C188" s="14" t="s">
        <v>466</v>
      </c>
      <c r="D188" s="52" t="s">
        <v>467</v>
      </c>
      <c r="E188" s="15" t="s">
        <v>26</v>
      </c>
      <c r="F188" s="5" t="s">
        <v>13</v>
      </c>
      <c r="G188" s="5"/>
      <c r="H188" s="14"/>
      <c r="I188" s="32" t="s">
        <v>468</v>
      </c>
      <c r="J188" s="5" t="s">
        <v>452</v>
      </c>
      <c r="K188" s="17" t="s">
        <v>452</v>
      </c>
      <c r="L188" s="23">
        <v>45644</v>
      </c>
      <c r="M188" s="24">
        <v>46739</v>
      </c>
      <c r="N188" s="6"/>
      <c r="O188" s="8"/>
      <c r="P188" s="8"/>
      <c r="Q188" s="8"/>
    </row>
    <row r="189" spans="1:17" ht="15.75" customHeight="1" x14ac:dyDescent="0.25">
      <c r="A189" s="14">
        <v>19</v>
      </c>
      <c r="B189" s="21" t="s">
        <v>474</v>
      </c>
      <c r="C189" s="14" t="s">
        <v>475</v>
      </c>
      <c r="D189" s="52" t="s">
        <v>431</v>
      </c>
      <c r="E189" s="15" t="s">
        <v>26</v>
      </c>
      <c r="G189" s="5" t="s">
        <v>14</v>
      </c>
      <c r="H189" s="14"/>
      <c r="I189" s="32"/>
      <c r="J189" s="14">
        <v>2025</v>
      </c>
      <c r="K189" s="41" t="s">
        <v>336</v>
      </c>
      <c r="L189" s="49">
        <v>46020</v>
      </c>
      <c r="M189" s="50">
        <v>47116</v>
      </c>
      <c r="N189" s="6"/>
      <c r="O189" s="8">
        <v>1</v>
      </c>
      <c r="P189" s="8"/>
      <c r="Q189" s="8"/>
    </row>
    <row r="190" spans="1:17" ht="15.75" customHeight="1" x14ac:dyDescent="0.25">
      <c r="A190" s="14">
        <v>20</v>
      </c>
      <c r="B190" s="21" t="s">
        <v>476</v>
      </c>
      <c r="C190" s="14" t="s">
        <v>475</v>
      </c>
      <c r="D190" s="52" t="s">
        <v>431</v>
      </c>
      <c r="E190" s="15" t="s">
        <v>26</v>
      </c>
      <c r="G190" s="5" t="s">
        <v>14</v>
      </c>
      <c r="H190" s="14"/>
      <c r="I190" s="32"/>
      <c r="J190" s="14">
        <v>2025</v>
      </c>
      <c r="K190" s="41" t="s">
        <v>336</v>
      </c>
      <c r="L190" s="49">
        <v>46020</v>
      </c>
      <c r="M190" s="50">
        <v>47116</v>
      </c>
      <c r="N190" s="6"/>
      <c r="O190" s="8"/>
      <c r="P190" s="8"/>
      <c r="Q190" s="8"/>
    </row>
    <row r="191" spans="1:17" ht="15.75" customHeight="1" x14ac:dyDescent="0.25">
      <c r="A191" s="14">
        <v>21</v>
      </c>
      <c r="B191" s="21" t="s">
        <v>477</v>
      </c>
      <c r="C191" s="14" t="s">
        <v>478</v>
      </c>
      <c r="D191" s="25" t="s">
        <v>479</v>
      </c>
      <c r="E191" s="31" t="s">
        <v>26</v>
      </c>
      <c r="F191" s="5" t="s">
        <v>13</v>
      </c>
      <c r="G191" s="5"/>
      <c r="H191" s="14"/>
      <c r="I191" s="32" t="s">
        <v>480</v>
      </c>
      <c r="J191" s="41" t="s">
        <v>481</v>
      </c>
      <c r="K191" s="41" t="s">
        <v>481</v>
      </c>
      <c r="L191" s="42">
        <v>45804</v>
      </c>
      <c r="M191" s="43">
        <v>46900</v>
      </c>
      <c r="N191" s="6"/>
      <c r="O191" s="8">
        <v>1</v>
      </c>
      <c r="P191" s="8"/>
      <c r="Q191" s="8"/>
    </row>
    <row r="192" spans="1:17" ht="15.75" customHeight="1" x14ac:dyDescent="0.25">
      <c r="A192" s="9">
        <v>18</v>
      </c>
      <c r="B192" s="9" t="s">
        <v>482</v>
      </c>
      <c r="C192" s="9">
        <f t="array" ref="C192">SUMPRODUCT(1/COUNTIF(C193:C204,C193:C204))</f>
        <v>4</v>
      </c>
      <c r="D192" s="9" t="s">
        <v>483</v>
      </c>
      <c r="E192" s="9">
        <f>SUM(F192:H192)</f>
        <v>12</v>
      </c>
      <c r="F192" s="9">
        <f t="shared" ref="F192:H192" si="19">COUNTA(F193:F204)</f>
        <v>12</v>
      </c>
      <c r="G192" s="9">
        <f t="shared" si="19"/>
        <v>0</v>
      </c>
      <c r="H192" s="9">
        <f t="shared" si="19"/>
        <v>0</v>
      </c>
      <c r="I192" s="32"/>
      <c r="J192" s="5"/>
      <c r="K192" s="6"/>
      <c r="L192" s="26"/>
      <c r="M192" s="27"/>
      <c r="N192" s="6"/>
      <c r="O192" s="8"/>
      <c r="P192" s="8"/>
      <c r="Q192" s="8"/>
    </row>
    <row r="193" spans="1:17" ht="15.75" customHeight="1" x14ac:dyDescent="0.25">
      <c r="A193" s="14">
        <v>1</v>
      </c>
      <c r="B193" s="14" t="s">
        <v>484</v>
      </c>
      <c r="C193" s="14" t="s">
        <v>416</v>
      </c>
      <c r="D193" s="14" t="s">
        <v>485</v>
      </c>
      <c r="E193" s="15" t="s">
        <v>26</v>
      </c>
      <c r="F193" s="14" t="s">
        <v>13</v>
      </c>
      <c r="G193" s="14"/>
      <c r="H193" s="5"/>
      <c r="I193" s="32" t="s">
        <v>418</v>
      </c>
      <c r="J193" s="17" t="s">
        <v>486</v>
      </c>
      <c r="K193" s="17" t="s">
        <v>486</v>
      </c>
      <c r="L193" s="39">
        <v>45299</v>
      </c>
      <c r="M193" s="40">
        <v>46395</v>
      </c>
      <c r="N193" s="6"/>
      <c r="O193" s="8"/>
      <c r="P193" s="8">
        <v>1</v>
      </c>
      <c r="Q193" s="8"/>
    </row>
    <row r="194" spans="1:17" ht="15.75" customHeight="1" x14ac:dyDescent="0.25">
      <c r="A194" s="14">
        <v>2</v>
      </c>
      <c r="B194" s="14" t="s">
        <v>487</v>
      </c>
      <c r="C194" s="14" t="s">
        <v>416</v>
      </c>
      <c r="D194" s="14" t="s">
        <v>485</v>
      </c>
      <c r="E194" s="15" t="s">
        <v>26</v>
      </c>
      <c r="F194" s="5" t="s">
        <v>13</v>
      </c>
      <c r="G194" s="14"/>
      <c r="H194" s="14"/>
      <c r="I194" s="32" t="s">
        <v>418</v>
      </c>
      <c r="J194" s="17" t="s">
        <v>488</v>
      </c>
      <c r="K194" s="17" t="s">
        <v>488</v>
      </c>
      <c r="L194" s="18">
        <v>45299</v>
      </c>
      <c r="M194" s="19">
        <v>46395</v>
      </c>
      <c r="N194" s="6"/>
      <c r="O194" s="8"/>
      <c r="P194" s="8"/>
      <c r="Q194" s="8"/>
    </row>
    <row r="195" spans="1:17" ht="15.75" customHeight="1" x14ac:dyDescent="0.25">
      <c r="A195" s="14">
        <v>3</v>
      </c>
      <c r="B195" s="14" t="s">
        <v>489</v>
      </c>
      <c r="C195" s="14" t="s">
        <v>416</v>
      </c>
      <c r="D195" s="14" t="s">
        <v>485</v>
      </c>
      <c r="E195" s="15" t="s">
        <v>26</v>
      </c>
      <c r="F195" s="5" t="s">
        <v>13</v>
      </c>
      <c r="G195" s="14"/>
      <c r="H195" s="14"/>
      <c r="I195" s="32" t="s">
        <v>418</v>
      </c>
      <c r="J195" s="5" t="s">
        <v>488</v>
      </c>
      <c r="K195" s="17" t="s">
        <v>488</v>
      </c>
      <c r="L195" s="18">
        <v>45299</v>
      </c>
      <c r="M195" s="19">
        <v>46395</v>
      </c>
      <c r="N195" s="6"/>
      <c r="O195" s="8"/>
      <c r="P195" s="8"/>
      <c r="Q195" s="8"/>
    </row>
    <row r="196" spans="1:17" ht="15.75" customHeight="1" x14ac:dyDescent="0.25">
      <c r="A196" s="14">
        <v>4</v>
      </c>
      <c r="B196" s="14" t="s">
        <v>490</v>
      </c>
      <c r="C196" s="14" t="s">
        <v>416</v>
      </c>
      <c r="D196" s="14" t="s">
        <v>485</v>
      </c>
      <c r="E196" s="15" t="s">
        <v>26</v>
      </c>
      <c r="F196" s="5" t="s">
        <v>13</v>
      </c>
      <c r="G196" s="14"/>
      <c r="H196" s="14"/>
      <c r="I196" s="32" t="s">
        <v>418</v>
      </c>
      <c r="J196" s="5" t="s">
        <v>488</v>
      </c>
      <c r="K196" s="17" t="s">
        <v>488</v>
      </c>
      <c r="L196" s="18">
        <v>45299</v>
      </c>
      <c r="M196" s="19">
        <v>46395</v>
      </c>
      <c r="N196" s="6"/>
      <c r="O196" s="8"/>
      <c r="P196" s="8"/>
      <c r="Q196" s="8"/>
    </row>
    <row r="197" spans="1:17" ht="15.75" customHeight="1" x14ac:dyDescent="0.25">
      <c r="A197" s="14">
        <v>5</v>
      </c>
      <c r="B197" s="14" t="s">
        <v>491</v>
      </c>
      <c r="C197" s="14" t="s">
        <v>416</v>
      </c>
      <c r="D197" s="14" t="s">
        <v>485</v>
      </c>
      <c r="E197" s="15" t="s">
        <v>26</v>
      </c>
      <c r="F197" s="5" t="s">
        <v>13</v>
      </c>
      <c r="G197" s="14"/>
      <c r="H197" s="14"/>
      <c r="I197" s="32" t="s">
        <v>418</v>
      </c>
      <c r="J197" s="5" t="s">
        <v>488</v>
      </c>
      <c r="K197" s="17" t="s">
        <v>488</v>
      </c>
      <c r="L197" s="18">
        <v>45299</v>
      </c>
      <c r="M197" s="19">
        <v>46395</v>
      </c>
      <c r="N197" s="6"/>
      <c r="O197" s="8"/>
      <c r="P197" s="8"/>
      <c r="Q197" s="8"/>
    </row>
    <row r="198" spans="1:17" ht="15.75" customHeight="1" x14ac:dyDescent="0.25">
      <c r="A198" s="14">
        <v>6</v>
      </c>
      <c r="B198" s="14" t="s">
        <v>492</v>
      </c>
      <c r="C198" s="14" t="s">
        <v>416</v>
      </c>
      <c r="D198" s="14" t="s">
        <v>485</v>
      </c>
      <c r="E198" s="15" t="s">
        <v>26</v>
      </c>
      <c r="F198" s="5" t="s">
        <v>13</v>
      </c>
      <c r="G198" s="14"/>
      <c r="H198" s="14"/>
      <c r="I198" s="32" t="s">
        <v>418</v>
      </c>
      <c r="J198" s="5" t="s">
        <v>488</v>
      </c>
      <c r="K198" s="17" t="s">
        <v>488</v>
      </c>
      <c r="L198" s="18">
        <v>45299</v>
      </c>
      <c r="M198" s="19">
        <v>46395</v>
      </c>
      <c r="N198" s="6"/>
      <c r="O198" s="8"/>
      <c r="P198" s="8"/>
      <c r="Q198" s="8"/>
    </row>
    <row r="199" spans="1:17" ht="15.75" customHeight="1" x14ac:dyDescent="0.25">
      <c r="A199" s="14">
        <v>7</v>
      </c>
      <c r="B199" s="14" t="s">
        <v>493</v>
      </c>
      <c r="C199" s="14" t="s">
        <v>416</v>
      </c>
      <c r="D199" s="14" t="s">
        <v>485</v>
      </c>
      <c r="E199" s="15" t="s">
        <v>26</v>
      </c>
      <c r="F199" s="5" t="s">
        <v>13</v>
      </c>
      <c r="G199" s="14"/>
      <c r="H199" s="14"/>
      <c r="I199" s="32" t="s">
        <v>418</v>
      </c>
      <c r="J199" s="5" t="s">
        <v>488</v>
      </c>
      <c r="K199" s="17" t="s">
        <v>488</v>
      </c>
      <c r="L199" s="18">
        <v>45299</v>
      </c>
      <c r="M199" s="19">
        <v>46395</v>
      </c>
      <c r="N199" s="6"/>
      <c r="O199" s="8"/>
      <c r="P199" s="8"/>
      <c r="Q199" s="8"/>
    </row>
    <row r="200" spans="1:17" ht="15.75" customHeight="1" x14ac:dyDescent="0.25">
      <c r="A200" s="14">
        <v>8</v>
      </c>
      <c r="B200" s="14" t="s">
        <v>494</v>
      </c>
      <c r="C200" s="14" t="s">
        <v>416</v>
      </c>
      <c r="D200" s="14" t="s">
        <v>485</v>
      </c>
      <c r="E200" s="15" t="s">
        <v>26</v>
      </c>
      <c r="F200" s="5" t="s">
        <v>13</v>
      </c>
      <c r="G200" s="14"/>
      <c r="H200" s="14"/>
      <c r="I200" s="32" t="s">
        <v>418</v>
      </c>
      <c r="J200" s="5" t="s">
        <v>488</v>
      </c>
      <c r="K200" s="17" t="s">
        <v>488</v>
      </c>
      <c r="L200" s="18">
        <v>45299</v>
      </c>
      <c r="M200" s="19">
        <v>46395</v>
      </c>
      <c r="N200" s="6"/>
      <c r="O200" s="8"/>
      <c r="P200" s="8"/>
      <c r="Q200" s="8"/>
    </row>
    <row r="201" spans="1:17" ht="15.75" customHeight="1" x14ac:dyDescent="0.25">
      <c r="A201" s="14">
        <v>9</v>
      </c>
      <c r="B201" s="14" t="s">
        <v>495</v>
      </c>
      <c r="C201" s="14" t="s">
        <v>416</v>
      </c>
      <c r="D201" s="14" t="s">
        <v>485</v>
      </c>
      <c r="E201" s="15" t="s">
        <v>26</v>
      </c>
      <c r="F201" s="5" t="s">
        <v>13</v>
      </c>
      <c r="G201" s="14"/>
      <c r="H201" s="14"/>
      <c r="I201" s="32" t="s">
        <v>418</v>
      </c>
      <c r="J201" s="5" t="s">
        <v>488</v>
      </c>
      <c r="K201" s="17" t="s">
        <v>488</v>
      </c>
      <c r="L201" s="18">
        <v>45299</v>
      </c>
      <c r="M201" s="19">
        <v>46395</v>
      </c>
      <c r="N201" s="6"/>
      <c r="O201" s="8"/>
      <c r="P201" s="8"/>
      <c r="Q201" s="8"/>
    </row>
    <row r="202" spans="1:17" ht="15.75" customHeight="1" x14ac:dyDescent="0.25">
      <c r="A202" s="14">
        <v>10</v>
      </c>
      <c r="B202" s="14" t="s">
        <v>496</v>
      </c>
      <c r="C202" s="14" t="s">
        <v>497</v>
      </c>
      <c r="D202" s="14" t="s">
        <v>485</v>
      </c>
      <c r="E202" s="15" t="s">
        <v>26</v>
      </c>
      <c r="F202" s="5" t="s">
        <v>13</v>
      </c>
      <c r="G202" s="5"/>
      <c r="H202" s="14"/>
      <c r="I202" s="32" t="s">
        <v>498</v>
      </c>
      <c r="J202" s="17" t="s">
        <v>499</v>
      </c>
      <c r="K202" s="17" t="s">
        <v>499</v>
      </c>
      <c r="L202" s="23">
        <v>45244</v>
      </c>
      <c r="M202" s="24">
        <v>46340</v>
      </c>
      <c r="N202" s="6"/>
      <c r="O202" s="8">
        <v>1</v>
      </c>
      <c r="P202" s="8"/>
      <c r="Q202" s="8"/>
    </row>
    <row r="203" spans="1:17" ht="15.75" customHeight="1" x14ac:dyDescent="0.25">
      <c r="A203" s="14">
        <v>11</v>
      </c>
      <c r="B203" s="14" t="s">
        <v>500</v>
      </c>
      <c r="C203" s="14" t="s">
        <v>501</v>
      </c>
      <c r="D203" s="14" t="s">
        <v>502</v>
      </c>
      <c r="E203" s="15" t="s">
        <v>26</v>
      </c>
      <c r="F203" s="5" t="s">
        <v>13</v>
      </c>
      <c r="G203" s="5"/>
      <c r="H203" s="14"/>
      <c r="I203" s="32" t="s">
        <v>503</v>
      </c>
      <c r="J203" s="5" t="s">
        <v>414</v>
      </c>
      <c r="K203" s="17" t="s">
        <v>414</v>
      </c>
      <c r="L203" s="23">
        <v>45244</v>
      </c>
      <c r="M203" s="24">
        <v>46340</v>
      </c>
      <c r="N203" s="6"/>
      <c r="O203" s="8"/>
      <c r="P203" s="8">
        <v>1</v>
      </c>
      <c r="Q203" s="8"/>
    </row>
    <row r="204" spans="1:17" ht="15.75" customHeight="1" x14ac:dyDescent="0.25">
      <c r="A204" s="14">
        <v>12</v>
      </c>
      <c r="B204" s="21" t="s">
        <v>504</v>
      </c>
      <c r="C204" s="14" t="s">
        <v>505</v>
      </c>
      <c r="D204" s="25" t="s">
        <v>506</v>
      </c>
      <c r="E204" s="15" t="s">
        <v>26</v>
      </c>
      <c r="F204" s="5" t="s">
        <v>13</v>
      </c>
      <c r="G204" s="5"/>
      <c r="H204" s="14"/>
      <c r="I204" s="32" t="s">
        <v>507</v>
      </c>
      <c r="J204" s="5" t="s">
        <v>452</v>
      </c>
      <c r="K204" s="17" t="s">
        <v>452</v>
      </c>
      <c r="L204" s="23">
        <v>45644</v>
      </c>
      <c r="M204" s="24">
        <v>46739</v>
      </c>
      <c r="N204" s="6"/>
      <c r="O204" s="8">
        <v>1</v>
      </c>
      <c r="P204" s="8"/>
      <c r="Q204" s="8"/>
    </row>
    <row r="205" spans="1:17" ht="15.75" customHeight="1" x14ac:dyDescent="0.25">
      <c r="A205" s="9">
        <v>19</v>
      </c>
      <c r="B205" s="9" t="s">
        <v>508</v>
      </c>
      <c r="C205" s="9">
        <f t="array" ref="C205">SUMPRODUCT(1/COUNTIF(C206:C212,C206:C212))</f>
        <v>6</v>
      </c>
      <c r="D205" s="9" t="s">
        <v>509</v>
      </c>
      <c r="E205" s="9">
        <f>SUM(F205:H205)</f>
        <v>7</v>
      </c>
      <c r="F205" s="9">
        <f t="shared" ref="F205:H205" si="20">COUNTA(F206:F212)</f>
        <v>7</v>
      </c>
      <c r="G205" s="9">
        <f t="shared" si="20"/>
        <v>0</v>
      </c>
      <c r="H205" s="9">
        <f t="shared" si="20"/>
        <v>0</v>
      </c>
      <c r="I205" s="32"/>
      <c r="J205" s="5"/>
      <c r="K205" s="6"/>
      <c r="L205" s="26"/>
      <c r="M205" s="27"/>
      <c r="N205" s="6"/>
      <c r="O205" s="8"/>
      <c r="P205" s="8"/>
      <c r="Q205" s="8"/>
    </row>
    <row r="206" spans="1:17" ht="15.75" customHeight="1" x14ac:dyDescent="0.25">
      <c r="A206" s="14">
        <v>1</v>
      </c>
      <c r="B206" s="21" t="s">
        <v>510</v>
      </c>
      <c r="C206" s="14" t="s">
        <v>511</v>
      </c>
      <c r="D206" s="14" t="s">
        <v>512</v>
      </c>
      <c r="E206" s="15" t="s">
        <v>26</v>
      </c>
      <c r="F206" s="5" t="s">
        <v>13</v>
      </c>
      <c r="G206" s="5"/>
      <c r="H206" s="14"/>
      <c r="I206" s="32" t="s">
        <v>513</v>
      </c>
      <c r="J206" s="5" t="s">
        <v>414</v>
      </c>
      <c r="K206" s="17" t="s">
        <v>414</v>
      </c>
      <c r="L206" s="23">
        <v>45244</v>
      </c>
      <c r="M206" s="24">
        <v>46340</v>
      </c>
      <c r="N206" s="6"/>
      <c r="O206" s="8">
        <v>1</v>
      </c>
      <c r="P206" s="8"/>
      <c r="Q206" s="8"/>
    </row>
    <row r="207" spans="1:17" ht="15.75" customHeight="1" x14ac:dyDescent="0.25">
      <c r="A207" s="14">
        <v>2</v>
      </c>
      <c r="B207" s="14" t="s">
        <v>514</v>
      </c>
      <c r="C207" s="14" t="s">
        <v>515</v>
      </c>
      <c r="D207" s="14" t="s">
        <v>516</v>
      </c>
      <c r="E207" s="15" t="s">
        <v>26</v>
      </c>
      <c r="F207" s="5" t="s">
        <v>13</v>
      </c>
      <c r="G207" s="14"/>
      <c r="H207" s="14"/>
      <c r="I207" s="32" t="s">
        <v>517</v>
      </c>
      <c r="J207" s="5" t="s">
        <v>488</v>
      </c>
      <c r="K207" s="17" t="s">
        <v>488</v>
      </c>
      <c r="L207" s="18">
        <v>45299</v>
      </c>
      <c r="M207" s="19">
        <v>46395</v>
      </c>
      <c r="N207" s="6"/>
      <c r="O207" s="8"/>
      <c r="P207" s="8"/>
      <c r="Q207" s="8">
        <v>1</v>
      </c>
    </row>
    <row r="208" spans="1:17" ht="15.75" customHeight="1" x14ac:dyDescent="0.25">
      <c r="A208" s="14">
        <v>3</v>
      </c>
      <c r="B208" s="30" t="s">
        <v>518</v>
      </c>
      <c r="C208" s="14" t="s">
        <v>519</v>
      </c>
      <c r="D208" s="25" t="s">
        <v>520</v>
      </c>
      <c r="E208" s="15" t="s">
        <v>26</v>
      </c>
      <c r="F208" s="5" t="s">
        <v>13</v>
      </c>
      <c r="G208" s="5"/>
      <c r="H208" s="14"/>
      <c r="I208" s="32" t="s">
        <v>521</v>
      </c>
      <c r="J208" s="17" t="s">
        <v>522</v>
      </c>
      <c r="K208" s="17" t="s">
        <v>522</v>
      </c>
      <c r="L208" s="23">
        <v>45657</v>
      </c>
      <c r="M208" s="24">
        <v>46752</v>
      </c>
      <c r="N208" s="6"/>
      <c r="O208" s="8"/>
      <c r="P208" s="8"/>
      <c r="Q208" s="8"/>
    </row>
    <row r="209" spans="1:17" ht="15.75" customHeight="1" x14ac:dyDescent="0.25">
      <c r="A209" s="14">
        <v>4</v>
      </c>
      <c r="B209" s="30" t="s">
        <v>523</v>
      </c>
      <c r="C209" s="14" t="s">
        <v>519</v>
      </c>
      <c r="D209" s="25" t="s">
        <v>520</v>
      </c>
      <c r="E209" s="15" t="s">
        <v>26</v>
      </c>
      <c r="F209" s="5" t="s">
        <v>13</v>
      </c>
      <c r="G209" s="5"/>
      <c r="H209" s="14"/>
      <c r="I209" s="32" t="s">
        <v>521</v>
      </c>
      <c r="J209" s="5" t="s">
        <v>452</v>
      </c>
      <c r="K209" s="17" t="s">
        <v>452</v>
      </c>
      <c r="L209" s="23">
        <v>45644</v>
      </c>
      <c r="M209" s="24">
        <v>46739</v>
      </c>
      <c r="N209" s="6"/>
      <c r="O209" s="8"/>
      <c r="P209" s="8"/>
      <c r="Q209" s="8"/>
    </row>
    <row r="210" spans="1:17" ht="15.75" customHeight="1" x14ac:dyDescent="0.25">
      <c r="A210" s="14">
        <v>5</v>
      </c>
      <c r="B210" s="14" t="s">
        <v>524</v>
      </c>
      <c r="C210" s="14" t="s">
        <v>525</v>
      </c>
      <c r="D210" s="14" t="s">
        <v>526</v>
      </c>
      <c r="E210" s="15" t="s">
        <v>26</v>
      </c>
      <c r="F210" s="5" t="s">
        <v>13</v>
      </c>
      <c r="G210" s="5"/>
      <c r="H210" s="14"/>
      <c r="I210" s="32" t="s">
        <v>527</v>
      </c>
      <c r="J210" s="5" t="s">
        <v>452</v>
      </c>
      <c r="K210" s="17" t="s">
        <v>452</v>
      </c>
      <c r="L210" s="23">
        <v>45644</v>
      </c>
      <c r="M210" s="24">
        <v>46739</v>
      </c>
      <c r="N210" s="6"/>
      <c r="O210" s="8">
        <v>1</v>
      </c>
      <c r="P210" s="8"/>
      <c r="Q210" s="8"/>
    </row>
    <row r="211" spans="1:17" ht="15.75" customHeight="1" x14ac:dyDescent="0.25">
      <c r="A211" s="14">
        <v>6</v>
      </c>
      <c r="B211" s="30" t="s">
        <v>528</v>
      </c>
      <c r="C211" s="5" t="s">
        <v>529</v>
      </c>
      <c r="D211" s="58" t="s">
        <v>530</v>
      </c>
      <c r="E211" s="31" t="s">
        <v>26</v>
      </c>
      <c r="F211" s="5" t="s">
        <v>13</v>
      </c>
      <c r="G211" s="5"/>
      <c r="H211" s="5"/>
      <c r="I211" s="32" t="s">
        <v>531</v>
      </c>
      <c r="J211" s="17" t="s">
        <v>532</v>
      </c>
      <c r="K211" s="17" t="s">
        <v>532</v>
      </c>
      <c r="L211" s="23">
        <v>45804</v>
      </c>
      <c r="M211" s="24">
        <v>46900</v>
      </c>
      <c r="N211" s="6"/>
      <c r="O211" s="8"/>
      <c r="P211" s="8"/>
      <c r="Q211" s="8">
        <v>1</v>
      </c>
    </row>
    <row r="212" spans="1:17" ht="15.75" customHeight="1" x14ac:dyDescent="0.25">
      <c r="A212" s="14">
        <v>7</v>
      </c>
      <c r="B212" s="21" t="s">
        <v>533</v>
      </c>
      <c r="C212" s="14" t="s">
        <v>534</v>
      </c>
      <c r="D212" s="25" t="s">
        <v>508</v>
      </c>
      <c r="E212" s="31" t="s">
        <v>26</v>
      </c>
      <c r="F212" s="5" t="s">
        <v>13</v>
      </c>
      <c r="G212" s="9"/>
      <c r="H212" s="9"/>
      <c r="I212" s="32"/>
      <c r="J212" s="5">
        <v>2025</v>
      </c>
      <c r="K212" s="41" t="s">
        <v>336</v>
      </c>
      <c r="L212" s="23">
        <v>46020</v>
      </c>
      <c r="M212" s="24">
        <v>47116</v>
      </c>
      <c r="N212" s="6"/>
      <c r="O212" s="8"/>
      <c r="P212" s="8">
        <v>1</v>
      </c>
      <c r="Q212" s="8"/>
    </row>
    <row r="213" spans="1:17" ht="15.75" customHeight="1" x14ac:dyDescent="0.25">
      <c r="A213" s="9">
        <v>20</v>
      </c>
      <c r="B213" s="9" t="s">
        <v>535</v>
      </c>
      <c r="C213" s="9">
        <f t="array" ref="C213">SUMPRODUCT(1/COUNTIF(C214:C216,C214:C216))</f>
        <v>3</v>
      </c>
      <c r="D213" s="9" t="s">
        <v>536</v>
      </c>
      <c r="E213" s="9">
        <f>SUM(F213:H213)</f>
        <v>3</v>
      </c>
      <c r="F213" s="9">
        <f t="shared" ref="F213:H213" si="21">COUNTA(F214:F216)</f>
        <v>3</v>
      </c>
      <c r="G213" s="9">
        <f t="shared" si="21"/>
        <v>0</v>
      </c>
      <c r="H213" s="9">
        <f t="shared" si="21"/>
        <v>0</v>
      </c>
      <c r="I213" s="32"/>
      <c r="J213" s="5"/>
      <c r="K213" s="6"/>
      <c r="L213" s="26"/>
      <c r="M213" s="27"/>
      <c r="N213" s="6"/>
      <c r="O213" s="8"/>
      <c r="P213" s="8"/>
      <c r="Q213" s="8"/>
    </row>
    <row r="214" spans="1:17" ht="15.75" customHeight="1" x14ac:dyDescent="0.25">
      <c r="A214" s="14">
        <v>1</v>
      </c>
      <c r="B214" s="5" t="s">
        <v>537</v>
      </c>
      <c r="C214" s="5" t="s">
        <v>538</v>
      </c>
      <c r="D214" s="5" t="s">
        <v>539</v>
      </c>
      <c r="E214" s="31" t="s">
        <v>26</v>
      </c>
      <c r="F214" s="5" t="s">
        <v>13</v>
      </c>
      <c r="G214" s="5"/>
      <c r="H214" s="5"/>
      <c r="I214" s="32" t="s">
        <v>540</v>
      </c>
      <c r="J214" s="5">
        <v>2025</v>
      </c>
      <c r="K214" s="41" t="s">
        <v>541</v>
      </c>
      <c r="L214" s="23">
        <v>45804</v>
      </c>
      <c r="M214" s="24">
        <v>46900</v>
      </c>
      <c r="N214" s="6"/>
      <c r="O214" s="8">
        <v>1</v>
      </c>
      <c r="P214" s="8"/>
      <c r="Q214" s="8"/>
    </row>
    <row r="215" spans="1:17" ht="15.75" customHeight="1" x14ac:dyDescent="0.25">
      <c r="A215" s="14">
        <v>2</v>
      </c>
      <c r="B215" s="30" t="s">
        <v>542</v>
      </c>
      <c r="C215" s="14" t="s">
        <v>543</v>
      </c>
      <c r="D215" s="25" t="s">
        <v>544</v>
      </c>
      <c r="E215" s="31" t="s">
        <v>26</v>
      </c>
      <c r="F215" s="5" t="s">
        <v>13</v>
      </c>
      <c r="G215" s="5"/>
      <c r="H215" s="14"/>
      <c r="I215" s="32" t="s">
        <v>545</v>
      </c>
      <c r="J215" s="14">
        <v>2025</v>
      </c>
      <c r="K215" s="41" t="s">
        <v>546</v>
      </c>
      <c r="L215" s="42">
        <v>45804</v>
      </c>
      <c r="M215" s="43">
        <v>46900</v>
      </c>
      <c r="N215" s="6"/>
      <c r="O215" s="8">
        <v>1</v>
      </c>
      <c r="P215" s="8"/>
      <c r="Q215" s="8"/>
    </row>
    <row r="216" spans="1:17" ht="15.75" customHeight="1" x14ac:dyDescent="0.25">
      <c r="A216" s="14">
        <v>3</v>
      </c>
      <c r="B216" s="30" t="s">
        <v>547</v>
      </c>
      <c r="C216" s="5" t="s">
        <v>548</v>
      </c>
      <c r="D216" s="58" t="s">
        <v>549</v>
      </c>
      <c r="E216" s="31" t="s">
        <v>96</v>
      </c>
      <c r="F216" s="5" t="s">
        <v>13</v>
      </c>
      <c r="G216" s="5"/>
      <c r="H216" s="5"/>
      <c r="I216" s="32" t="s">
        <v>550</v>
      </c>
      <c r="J216" s="5" t="s">
        <v>551</v>
      </c>
      <c r="K216" s="17" t="s">
        <v>452</v>
      </c>
      <c r="L216" s="23">
        <v>45644</v>
      </c>
      <c r="M216" s="24">
        <v>46739</v>
      </c>
      <c r="N216" s="6"/>
      <c r="O216" s="8">
        <v>1</v>
      </c>
      <c r="P216" s="8"/>
      <c r="Q216" s="8"/>
    </row>
    <row r="217" spans="1:17" ht="15.75" customHeight="1" x14ac:dyDescent="0.25">
      <c r="A217" s="9">
        <v>21</v>
      </c>
      <c r="B217" s="9" t="s">
        <v>552</v>
      </c>
      <c r="C217" s="9">
        <f t="array" ref="C217">SUMPRODUCT(1/COUNTIF(C218:C232,C218:C232))</f>
        <v>1.9999999999999998</v>
      </c>
      <c r="D217" s="9" t="s">
        <v>553</v>
      </c>
      <c r="E217" s="9">
        <f>SUM(F217:H217)</f>
        <v>15</v>
      </c>
      <c r="F217" s="9">
        <f t="shared" ref="F217:H217" si="22">COUNTA(F218:F232)</f>
        <v>10</v>
      </c>
      <c r="G217" s="9">
        <f t="shared" si="22"/>
        <v>4</v>
      </c>
      <c r="H217" s="9">
        <f t="shared" si="22"/>
        <v>1</v>
      </c>
      <c r="I217" s="32"/>
      <c r="J217" s="5"/>
      <c r="K217" s="6"/>
      <c r="L217" s="26"/>
      <c r="M217" s="27"/>
      <c r="N217" s="6"/>
      <c r="O217" s="8"/>
      <c r="P217" s="8"/>
      <c r="Q217" s="8"/>
    </row>
    <row r="218" spans="1:17" ht="15.75" customHeight="1" x14ac:dyDescent="0.25">
      <c r="A218" s="14">
        <v>1</v>
      </c>
      <c r="B218" s="14" t="s">
        <v>554</v>
      </c>
      <c r="C218" s="14" t="s">
        <v>555</v>
      </c>
      <c r="D218" s="14" t="s">
        <v>556</v>
      </c>
      <c r="E218" s="15" t="s">
        <v>26</v>
      </c>
      <c r="F218" s="14"/>
      <c r="G218" s="5" t="s">
        <v>14</v>
      </c>
      <c r="H218" s="14"/>
      <c r="I218" s="32" t="s">
        <v>557</v>
      </c>
      <c r="J218" s="17" t="s">
        <v>191</v>
      </c>
      <c r="K218" s="17" t="s">
        <v>191</v>
      </c>
      <c r="L218" s="18">
        <v>45302</v>
      </c>
      <c r="M218" s="19">
        <v>46398</v>
      </c>
      <c r="N218" s="6"/>
      <c r="O218" s="8"/>
      <c r="P218" s="8">
        <v>1</v>
      </c>
      <c r="Q218" s="8"/>
    </row>
    <row r="219" spans="1:17" ht="15.75" customHeight="1" x14ac:dyDescent="0.25">
      <c r="A219" s="14">
        <v>2</v>
      </c>
      <c r="B219" s="14" t="s">
        <v>558</v>
      </c>
      <c r="C219" s="14" t="s">
        <v>555</v>
      </c>
      <c r="D219" s="14" t="s">
        <v>556</v>
      </c>
      <c r="E219" s="15" t="s">
        <v>26</v>
      </c>
      <c r="F219" s="14"/>
      <c r="G219" s="5" t="s">
        <v>14</v>
      </c>
      <c r="H219" s="14"/>
      <c r="I219" s="32" t="s">
        <v>559</v>
      </c>
      <c r="J219" s="5" t="s">
        <v>191</v>
      </c>
      <c r="K219" s="17" t="s">
        <v>191</v>
      </c>
      <c r="L219" s="18">
        <v>45302</v>
      </c>
      <c r="M219" s="19">
        <v>46398</v>
      </c>
      <c r="N219" s="6"/>
      <c r="O219" s="8"/>
      <c r="P219" s="8"/>
      <c r="Q219" s="8"/>
    </row>
    <row r="220" spans="1:17" ht="15.75" customHeight="1" x14ac:dyDescent="0.25">
      <c r="A220" s="14">
        <v>3</v>
      </c>
      <c r="B220" s="14" t="s">
        <v>560</v>
      </c>
      <c r="C220" s="14" t="s">
        <v>555</v>
      </c>
      <c r="D220" s="14" t="s">
        <v>556</v>
      </c>
      <c r="E220" s="15" t="s">
        <v>26</v>
      </c>
      <c r="F220" s="14"/>
      <c r="G220" s="5" t="s">
        <v>14</v>
      </c>
      <c r="H220" s="14"/>
      <c r="I220" s="32" t="s">
        <v>559</v>
      </c>
      <c r="J220" s="5" t="s">
        <v>191</v>
      </c>
      <c r="K220" s="17" t="s">
        <v>191</v>
      </c>
      <c r="L220" s="18">
        <v>45302</v>
      </c>
      <c r="M220" s="19">
        <v>46398</v>
      </c>
      <c r="N220" s="6"/>
      <c r="O220" s="8"/>
      <c r="P220" s="8"/>
      <c r="Q220" s="8"/>
    </row>
    <row r="221" spans="1:17" ht="15.75" customHeight="1" x14ac:dyDescent="0.25">
      <c r="A221" s="14">
        <v>4</v>
      </c>
      <c r="B221" s="14" t="s">
        <v>561</v>
      </c>
      <c r="C221" s="14" t="s">
        <v>555</v>
      </c>
      <c r="D221" s="14" t="s">
        <v>556</v>
      </c>
      <c r="E221" s="15" t="s">
        <v>26</v>
      </c>
      <c r="F221" s="14"/>
      <c r="G221" s="5" t="s">
        <v>14</v>
      </c>
      <c r="H221" s="14"/>
      <c r="I221" s="32" t="s">
        <v>559</v>
      </c>
      <c r="J221" s="5" t="s">
        <v>191</v>
      </c>
      <c r="K221" s="17" t="s">
        <v>191</v>
      </c>
      <c r="L221" s="18">
        <v>45302</v>
      </c>
      <c r="M221" s="19">
        <v>46398</v>
      </c>
      <c r="N221" s="6"/>
      <c r="O221" s="8"/>
      <c r="P221" s="8"/>
      <c r="Q221" s="8"/>
    </row>
    <row r="222" spans="1:17" ht="15.75" customHeight="1" x14ac:dyDescent="0.25">
      <c r="A222" s="14">
        <v>5</v>
      </c>
      <c r="B222" s="14" t="s">
        <v>562</v>
      </c>
      <c r="C222" s="14" t="s">
        <v>555</v>
      </c>
      <c r="D222" s="14" t="s">
        <v>556</v>
      </c>
      <c r="E222" s="15" t="s">
        <v>26</v>
      </c>
      <c r="F222" s="14"/>
      <c r="G222" s="5"/>
      <c r="H222" s="14" t="s">
        <v>15</v>
      </c>
      <c r="I222" s="32" t="s">
        <v>557</v>
      </c>
      <c r="J222" s="17" t="s">
        <v>563</v>
      </c>
      <c r="K222" s="17" t="s">
        <v>563</v>
      </c>
      <c r="L222" s="23">
        <v>45834</v>
      </c>
      <c r="M222" s="24">
        <v>46930</v>
      </c>
      <c r="N222" s="6"/>
      <c r="O222" s="8"/>
      <c r="P222" s="8"/>
      <c r="Q222" s="8"/>
    </row>
    <row r="223" spans="1:17" ht="15.75" customHeight="1" x14ac:dyDescent="0.25">
      <c r="A223" s="14">
        <v>6</v>
      </c>
      <c r="B223" s="14" t="s">
        <v>564</v>
      </c>
      <c r="C223" s="14" t="s">
        <v>555</v>
      </c>
      <c r="D223" s="14" t="s">
        <v>556</v>
      </c>
      <c r="E223" s="15" t="s">
        <v>26</v>
      </c>
      <c r="F223" s="14" t="s">
        <v>13</v>
      </c>
      <c r="G223" s="14"/>
      <c r="H223" s="14"/>
      <c r="I223" s="32" t="s">
        <v>559</v>
      </c>
      <c r="J223" s="37" t="s">
        <v>414</v>
      </c>
      <c r="K223" s="17" t="s">
        <v>414</v>
      </c>
      <c r="L223" s="39">
        <v>45244</v>
      </c>
      <c r="M223" s="40">
        <v>46340</v>
      </c>
      <c r="N223" s="6"/>
      <c r="O223" s="8"/>
      <c r="P223" s="8"/>
      <c r="Q223" s="8"/>
    </row>
    <row r="224" spans="1:17" ht="15.75" customHeight="1" x14ac:dyDescent="0.25">
      <c r="A224" s="14">
        <v>7</v>
      </c>
      <c r="B224" s="14" t="s">
        <v>565</v>
      </c>
      <c r="C224" s="14" t="s">
        <v>555</v>
      </c>
      <c r="D224" s="14" t="s">
        <v>556</v>
      </c>
      <c r="E224" s="15" t="s">
        <v>26</v>
      </c>
      <c r="F224" s="14" t="s">
        <v>13</v>
      </c>
      <c r="G224" s="14"/>
      <c r="H224" s="14"/>
      <c r="I224" s="32" t="s">
        <v>559</v>
      </c>
      <c r="J224" s="5" t="s">
        <v>414</v>
      </c>
      <c r="K224" s="17" t="s">
        <v>414</v>
      </c>
      <c r="L224" s="23">
        <v>45244</v>
      </c>
      <c r="M224" s="24">
        <v>46340</v>
      </c>
      <c r="N224" s="6"/>
      <c r="O224" s="8"/>
      <c r="P224" s="8"/>
      <c r="Q224" s="8"/>
    </row>
    <row r="225" spans="1:17" ht="15.75" customHeight="1" x14ac:dyDescent="0.25">
      <c r="A225" s="14">
        <v>8</v>
      </c>
      <c r="B225" s="14" t="s">
        <v>566</v>
      </c>
      <c r="C225" s="14" t="s">
        <v>555</v>
      </c>
      <c r="D225" s="14" t="s">
        <v>556</v>
      </c>
      <c r="E225" s="15" t="s">
        <v>26</v>
      </c>
      <c r="F225" s="14" t="s">
        <v>13</v>
      </c>
      <c r="G225" s="14"/>
      <c r="H225" s="14"/>
      <c r="I225" s="32" t="s">
        <v>559</v>
      </c>
      <c r="J225" s="5" t="s">
        <v>414</v>
      </c>
      <c r="K225" s="17" t="s">
        <v>414</v>
      </c>
      <c r="L225" s="23">
        <v>45244</v>
      </c>
      <c r="M225" s="24">
        <v>46340</v>
      </c>
      <c r="N225" s="6"/>
      <c r="O225" s="8"/>
      <c r="P225" s="8"/>
      <c r="Q225" s="8"/>
    </row>
    <row r="226" spans="1:17" ht="15.75" customHeight="1" x14ac:dyDescent="0.25">
      <c r="A226" s="14">
        <v>9</v>
      </c>
      <c r="B226" s="14" t="s">
        <v>567</v>
      </c>
      <c r="C226" s="14" t="s">
        <v>555</v>
      </c>
      <c r="D226" s="14" t="s">
        <v>556</v>
      </c>
      <c r="E226" s="15" t="s">
        <v>96</v>
      </c>
      <c r="F226" s="5" t="s">
        <v>13</v>
      </c>
      <c r="G226" s="5"/>
      <c r="H226" s="14"/>
      <c r="I226" s="32" t="s">
        <v>559</v>
      </c>
      <c r="J226" s="5" t="s">
        <v>568</v>
      </c>
      <c r="K226" s="17" t="s">
        <v>414</v>
      </c>
      <c r="L226" s="23">
        <v>45244</v>
      </c>
      <c r="M226" s="24">
        <v>46340</v>
      </c>
      <c r="N226" s="6"/>
      <c r="O226" s="8"/>
      <c r="P226" s="8"/>
      <c r="Q226" s="8"/>
    </row>
    <row r="227" spans="1:17" ht="15.75" customHeight="1" x14ac:dyDescent="0.25">
      <c r="A227" s="14">
        <v>10</v>
      </c>
      <c r="B227" s="21" t="s">
        <v>569</v>
      </c>
      <c r="C227" s="14" t="s">
        <v>555</v>
      </c>
      <c r="D227" s="14" t="s">
        <v>556</v>
      </c>
      <c r="E227" s="15" t="s">
        <v>96</v>
      </c>
      <c r="F227" s="5" t="s">
        <v>13</v>
      </c>
      <c r="G227" s="5"/>
      <c r="H227" s="14"/>
      <c r="I227" s="32" t="s">
        <v>559</v>
      </c>
      <c r="J227" s="5" t="s">
        <v>414</v>
      </c>
      <c r="K227" s="17" t="s">
        <v>414</v>
      </c>
      <c r="L227" s="23">
        <v>45244</v>
      </c>
      <c r="M227" s="24">
        <v>46340</v>
      </c>
      <c r="N227" s="6"/>
      <c r="O227" s="8"/>
      <c r="P227" s="8"/>
      <c r="Q227" s="8"/>
    </row>
    <row r="228" spans="1:17" ht="15.75" customHeight="1" x14ac:dyDescent="0.25">
      <c r="A228" s="14">
        <v>11</v>
      </c>
      <c r="B228" s="21" t="s">
        <v>570</v>
      </c>
      <c r="C228" s="14" t="s">
        <v>555</v>
      </c>
      <c r="D228" s="14" t="s">
        <v>556</v>
      </c>
      <c r="E228" s="15" t="s">
        <v>96</v>
      </c>
      <c r="F228" s="5" t="s">
        <v>13</v>
      </c>
      <c r="G228" s="5"/>
      <c r="H228" s="14"/>
      <c r="I228" s="32" t="s">
        <v>559</v>
      </c>
      <c r="J228" s="5" t="s">
        <v>414</v>
      </c>
      <c r="K228" s="17" t="s">
        <v>414</v>
      </c>
      <c r="L228" s="23">
        <v>45244</v>
      </c>
      <c r="M228" s="24">
        <v>46340</v>
      </c>
      <c r="N228" s="6"/>
      <c r="O228" s="8"/>
      <c r="P228" s="8"/>
      <c r="Q228" s="8"/>
    </row>
    <row r="229" spans="1:17" ht="15.75" customHeight="1" x14ac:dyDescent="0.25">
      <c r="A229" s="14">
        <v>12</v>
      </c>
      <c r="B229" s="21" t="s">
        <v>571</v>
      </c>
      <c r="C229" s="14" t="s">
        <v>555</v>
      </c>
      <c r="D229" s="14" t="s">
        <v>556</v>
      </c>
      <c r="E229" s="15" t="s">
        <v>96</v>
      </c>
      <c r="F229" s="5" t="s">
        <v>13</v>
      </c>
      <c r="G229" s="5"/>
      <c r="H229" s="14"/>
      <c r="I229" s="32" t="s">
        <v>559</v>
      </c>
      <c r="J229" s="5" t="s">
        <v>414</v>
      </c>
      <c r="K229" s="17" t="s">
        <v>414</v>
      </c>
      <c r="L229" s="23">
        <v>45244</v>
      </c>
      <c r="M229" s="24">
        <v>46340</v>
      </c>
      <c r="N229" s="6"/>
      <c r="O229" s="8"/>
      <c r="P229" s="8"/>
      <c r="Q229" s="8"/>
    </row>
    <row r="230" spans="1:17" ht="15.75" customHeight="1" x14ac:dyDescent="0.25">
      <c r="A230" s="14">
        <v>13</v>
      </c>
      <c r="B230" s="21" t="s">
        <v>572</v>
      </c>
      <c r="C230" s="14" t="s">
        <v>555</v>
      </c>
      <c r="D230" s="14" t="s">
        <v>556</v>
      </c>
      <c r="E230" s="15" t="s">
        <v>96</v>
      </c>
      <c r="F230" s="5" t="s">
        <v>13</v>
      </c>
      <c r="G230" s="5"/>
      <c r="H230" s="14"/>
      <c r="I230" s="32" t="s">
        <v>559</v>
      </c>
      <c r="J230" s="5" t="s">
        <v>414</v>
      </c>
      <c r="K230" s="17" t="s">
        <v>414</v>
      </c>
      <c r="L230" s="23">
        <v>45244</v>
      </c>
      <c r="M230" s="24">
        <v>46340</v>
      </c>
      <c r="N230" s="6"/>
      <c r="O230" s="8"/>
      <c r="P230" s="8"/>
      <c r="Q230" s="8"/>
    </row>
    <row r="231" spans="1:17" ht="15.75" customHeight="1" x14ac:dyDescent="0.25">
      <c r="A231" s="14">
        <v>14</v>
      </c>
      <c r="B231" s="14" t="s">
        <v>573</v>
      </c>
      <c r="C231" s="14" t="s">
        <v>574</v>
      </c>
      <c r="D231" s="14" t="s">
        <v>575</v>
      </c>
      <c r="E231" s="31" t="s">
        <v>26</v>
      </c>
      <c r="F231" s="5" t="s">
        <v>13</v>
      </c>
      <c r="G231" s="5"/>
      <c r="H231" s="14"/>
      <c r="I231" s="4" t="s">
        <v>576</v>
      </c>
      <c r="J231" s="14" t="s">
        <v>481</v>
      </c>
      <c r="K231" s="41" t="s">
        <v>481</v>
      </c>
      <c r="L231" s="42">
        <v>45804</v>
      </c>
      <c r="M231" s="43">
        <v>46900</v>
      </c>
      <c r="N231" s="6"/>
      <c r="O231" s="8">
        <v>1</v>
      </c>
      <c r="P231" s="8"/>
      <c r="Q231" s="8"/>
    </row>
    <row r="232" spans="1:17" ht="15.75" customHeight="1" x14ac:dyDescent="0.25">
      <c r="A232" s="14">
        <v>15</v>
      </c>
      <c r="B232" s="21" t="s">
        <v>577</v>
      </c>
      <c r="C232" s="14" t="s">
        <v>574</v>
      </c>
      <c r="D232" s="14" t="s">
        <v>575</v>
      </c>
      <c r="E232" s="15" t="s">
        <v>26</v>
      </c>
      <c r="F232" s="5" t="s">
        <v>13</v>
      </c>
      <c r="G232" s="5"/>
      <c r="H232" s="14"/>
      <c r="I232" s="32" t="s">
        <v>576</v>
      </c>
      <c r="J232" s="5" t="s">
        <v>452</v>
      </c>
      <c r="K232" s="17" t="s">
        <v>452</v>
      </c>
      <c r="L232" s="23">
        <v>45644</v>
      </c>
      <c r="M232" s="24">
        <v>46739</v>
      </c>
      <c r="N232" s="6"/>
      <c r="O232" s="8"/>
      <c r="P232" s="8"/>
      <c r="Q232" s="8"/>
    </row>
    <row r="233" spans="1:17" ht="15.75" customHeight="1" x14ac:dyDescent="0.25">
      <c r="A233" s="9">
        <v>22</v>
      </c>
      <c r="B233" s="9" t="s">
        <v>578</v>
      </c>
      <c r="C233" s="9">
        <f t="array" ref="C233">SUMPRODUCT(1/COUNTIF(C234:C241,C234:C241))</f>
        <v>7</v>
      </c>
      <c r="D233" s="9" t="s">
        <v>579</v>
      </c>
      <c r="E233" s="9">
        <f>SUM(F233:H233)</f>
        <v>8</v>
      </c>
      <c r="F233" s="9">
        <f t="shared" ref="F233:H233" si="23">COUNTA(F234:F241)</f>
        <v>8</v>
      </c>
      <c r="G233" s="9">
        <f t="shared" si="23"/>
        <v>0</v>
      </c>
      <c r="H233" s="9">
        <f t="shared" si="23"/>
        <v>0</v>
      </c>
      <c r="I233" s="32"/>
      <c r="J233" s="5"/>
      <c r="K233" s="6"/>
      <c r="L233" s="26"/>
      <c r="M233" s="27"/>
      <c r="N233" s="6"/>
      <c r="O233" s="8"/>
      <c r="P233" s="8"/>
      <c r="Q233" s="8"/>
    </row>
    <row r="234" spans="1:17" ht="15.75" customHeight="1" x14ac:dyDescent="0.25">
      <c r="A234" s="14">
        <v>1</v>
      </c>
      <c r="B234" s="5" t="s">
        <v>580</v>
      </c>
      <c r="C234" s="5" t="s">
        <v>581</v>
      </c>
      <c r="D234" s="5" t="s">
        <v>582</v>
      </c>
      <c r="E234" s="31" t="s">
        <v>26</v>
      </c>
      <c r="F234" s="5" t="s">
        <v>13</v>
      </c>
      <c r="G234" s="5"/>
      <c r="H234" s="5"/>
      <c r="I234" s="32" t="s">
        <v>583</v>
      </c>
      <c r="J234" s="17" t="s">
        <v>584</v>
      </c>
      <c r="K234" s="17" t="s">
        <v>584</v>
      </c>
      <c r="L234" s="18">
        <v>45804</v>
      </c>
      <c r="M234" s="19">
        <v>46900</v>
      </c>
      <c r="N234" s="6"/>
      <c r="O234" s="8">
        <v>1</v>
      </c>
      <c r="P234" s="8"/>
      <c r="Q234" s="8"/>
    </row>
    <row r="235" spans="1:17" ht="15.75" customHeight="1" x14ac:dyDescent="0.25">
      <c r="A235" s="14">
        <v>2</v>
      </c>
      <c r="B235" s="14" t="s">
        <v>585</v>
      </c>
      <c r="C235" s="5" t="s">
        <v>581</v>
      </c>
      <c r="D235" s="5" t="s">
        <v>582</v>
      </c>
      <c r="E235" s="31" t="s">
        <v>26</v>
      </c>
      <c r="F235" s="5" t="s">
        <v>13</v>
      </c>
      <c r="G235" s="5"/>
      <c r="H235" s="14"/>
      <c r="I235" s="32" t="s">
        <v>583</v>
      </c>
      <c r="J235" s="14" t="s">
        <v>481</v>
      </c>
      <c r="K235" s="41" t="s">
        <v>481</v>
      </c>
      <c r="L235" s="42">
        <v>45804</v>
      </c>
      <c r="M235" s="43">
        <v>46900</v>
      </c>
      <c r="N235" s="6"/>
      <c r="O235" s="8"/>
      <c r="P235" s="8"/>
      <c r="Q235" s="8"/>
    </row>
    <row r="236" spans="1:17" ht="15.75" customHeight="1" x14ac:dyDescent="0.25">
      <c r="A236" s="14">
        <v>3</v>
      </c>
      <c r="B236" s="21" t="s">
        <v>586</v>
      </c>
      <c r="C236" s="14" t="s">
        <v>587</v>
      </c>
      <c r="D236" s="14" t="s">
        <v>588</v>
      </c>
      <c r="E236" s="15" t="s">
        <v>26</v>
      </c>
      <c r="F236" s="5" t="s">
        <v>13</v>
      </c>
      <c r="G236" s="5"/>
      <c r="H236" s="14"/>
      <c r="I236" s="32" t="s">
        <v>589</v>
      </c>
      <c r="J236" s="5" t="s">
        <v>568</v>
      </c>
      <c r="K236" s="17" t="s">
        <v>414</v>
      </c>
      <c r="L236" s="23">
        <v>45244</v>
      </c>
      <c r="M236" s="24">
        <v>46340</v>
      </c>
      <c r="N236" s="6"/>
      <c r="O236" s="8">
        <v>1</v>
      </c>
      <c r="P236" s="8"/>
      <c r="Q236" s="8"/>
    </row>
    <row r="237" spans="1:17" ht="15.75" customHeight="1" x14ac:dyDescent="0.25">
      <c r="A237" s="14">
        <v>4</v>
      </c>
      <c r="B237" s="21" t="s">
        <v>590</v>
      </c>
      <c r="C237" s="14" t="s">
        <v>591</v>
      </c>
      <c r="D237" s="14" t="s">
        <v>592</v>
      </c>
      <c r="E237" s="15" t="s">
        <v>96</v>
      </c>
      <c r="F237" s="5" t="s">
        <v>13</v>
      </c>
      <c r="G237" s="5"/>
      <c r="H237" s="14"/>
      <c r="I237" s="32" t="s">
        <v>593</v>
      </c>
      <c r="J237" s="5" t="s">
        <v>594</v>
      </c>
      <c r="K237" s="17" t="s">
        <v>414</v>
      </c>
      <c r="L237" s="23">
        <v>45244</v>
      </c>
      <c r="M237" s="24">
        <v>46340</v>
      </c>
      <c r="N237" s="6"/>
      <c r="O237" s="8">
        <v>1</v>
      </c>
      <c r="P237" s="8"/>
      <c r="Q237" s="8"/>
    </row>
    <row r="238" spans="1:17" ht="15.75" customHeight="1" x14ac:dyDescent="0.25">
      <c r="A238" s="14">
        <v>5</v>
      </c>
      <c r="B238" s="21" t="s">
        <v>595</v>
      </c>
      <c r="C238" s="14" t="s">
        <v>596</v>
      </c>
      <c r="D238" s="14" t="s">
        <v>597</v>
      </c>
      <c r="E238" s="15" t="s">
        <v>26</v>
      </c>
      <c r="F238" s="5" t="s">
        <v>13</v>
      </c>
      <c r="G238" s="14"/>
      <c r="H238" s="14"/>
      <c r="I238" s="32" t="s">
        <v>598</v>
      </c>
      <c r="J238" s="5" t="s">
        <v>488</v>
      </c>
      <c r="K238" s="17" t="s">
        <v>488</v>
      </c>
      <c r="L238" s="18">
        <v>45299</v>
      </c>
      <c r="M238" s="19">
        <v>46395</v>
      </c>
      <c r="N238" s="6"/>
      <c r="O238" s="8"/>
      <c r="P238" s="8"/>
      <c r="Q238" s="8">
        <v>1</v>
      </c>
    </row>
    <row r="239" spans="1:17" ht="15.75" customHeight="1" x14ac:dyDescent="0.25">
      <c r="A239" s="14">
        <v>6</v>
      </c>
      <c r="B239" s="21" t="s">
        <v>599</v>
      </c>
      <c r="C239" s="14" t="s">
        <v>600</v>
      </c>
      <c r="D239" s="25" t="s">
        <v>588</v>
      </c>
      <c r="E239" s="15" t="s">
        <v>26</v>
      </c>
      <c r="F239" s="5" t="s">
        <v>13</v>
      </c>
      <c r="G239" s="5"/>
      <c r="H239" s="14"/>
      <c r="I239" s="32" t="s">
        <v>589</v>
      </c>
      <c r="J239" s="5" t="s">
        <v>452</v>
      </c>
      <c r="K239" s="17" t="s">
        <v>452</v>
      </c>
      <c r="L239" s="23">
        <v>45644</v>
      </c>
      <c r="M239" s="24">
        <v>46739</v>
      </c>
      <c r="N239" s="6"/>
      <c r="O239" s="8">
        <v>1</v>
      </c>
      <c r="P239" s="8"/>
      <c r="Q239" s="8"/>
    </row>
    <row r="240" spans="1:17" ht="15.75" customHeight="1" x14ac:dyDescent="0.25">
      <c r="A240" s="14">
        <v>7</v>
      </c>
      <c r="B240" s="30" t="s">
        <v>590</v>
      </c>
      <c r="C240" s="5" t="s">
        <v>601</v>
      </c>
      <c r="D240" s="58" t="s">
        <v>602</v>
      </c>
      <c r="E240" s="31" t="s">
        <v>96</v>
      </c>
      <c r="F240" s="5" t="s">
        <v>13</v>
      </c>
      <c r="G240" s="5"/>
      <c r="H240" s="5"/>
      <c r="I240" s="32" t="s">
        <v>603</v>
      </c>
      <c r="J240" s="17" t="s">
        <v>604</v>
      </c>
      <c r="K240" s="17" t="s">
        <v>604</v>
      </c>
      <c r="L240" s="23">
        <v>45644</v>
      </c>
      <c r="M240" s="24">
        <v>46739</v>
      </c>
      <c r="N240" s="6"/>
      <c r="O240" s="8">
        <v>1</v>
      </c>
      <c r="P240" s="8"/>
      <c r="Q240" s="8"/>
    </row>
    <row r="241" spans="1:17" ht="15.75" customHeight="1" x14ac:dyDescent="0.25">
      <c r="A241" s="14">
        <v>8</v>
      </c>
      <c r="B241" s="30" t="s">
        <v>605</v>
      </c>
      <c r="C241" s="5" t="s">
        <v>606</v>
      </c>
      <c r="D241" s="58" t="s">
        <v>607</v>
      </c>
      <c r="E241" s="31" t="s">
        <v>26</v>
      </c>
      <c r="F241" s="5" t="s">
        <v>13</v>
      </c>
      <c r="G241" s="5"/>
      <c r="H241" s="5"/>
      <c r="I241" s="32" t="s">
        <v>608</v>
      </c>
      <c r="J241" s="17" t="s">
        <v>609</v>
      </c>
      <c r="K241" s="17" t="s">
        <v>609</v>
      </c>
      <c r="L241" s="23">
        <v>45804</v>
      </c>
      <c r="M241" s="24">
        <v>46900</v>
      </c>
      <c r="N241" s="6"/>
      <c r="O241" s="8">
        <v>1</v>
      </c>
      <c r="P241" s="8"/>
      <c r="Q241" s="8"/>
    </row>
    <row r="242" spans="1:17" ht="15.75" customHeight="1" x14ac:dyDescent="0.25">
      <c r="A242" s="9">
        <v>23</v>
      </c>
      <c r="B242" s="9" t="s">
        <v>610</v>
      </c>
      <c r="C242" s="9">
        <f t="array" ref="C242">SUMPRODUCT(1/COUNTIF(C243:C246,C243:C246))</f>
        <v>3</v>
      </c>
      <c r="D242" s="9" t="s">
        <v>611</v>
      </c>
      <c r="E242" s="9">
        <f>SUM(F242:H242)</f>
        <v>4</v>
      </c>
      <c r="F242" s="9">
        <f t="shared" ref="F242:H242" si="24">COUNTA(F243:F246)</f>
        <v>4</v>
      </c>
      <c r="G242" s="9">
        <f t="shared" si="24"/>
        <v>0</v>
      </c>
      <c r="H242" s="9">
        <f t="shared" si="24"/>
        <v>0</v>
      </c>
      <c r="I242" s="16"/>
      <c r="J242" s="5"/>
      <c r="K242" s="6"/>
      <c r="L242" s="26"/>
      <c r="M242" s="27"/>
      <c r="N242" s="6"/>
      <c r="O242" s="8"/>
      <c r="P242" s="8"/>
      <c r="Q242" s="8"/>
    </row>
    <row r="243" spans="1:17" ht="15.75" customHeight="1" x14ac:dyDescent="0.25">
      <c r="A243" s="14">
        <v>1</v>
      </c>
      <c r="B243" s="14" t="s">
        <v>612</v>
      </c>
      <c r="C243" s="14" t="s">
        <v>613</v>
      </c>
      <c r="D243" s="14"/>
      <c r="E243" s="15" t="s">
        <v>26</v>
      </c>
      <c r="F243" s="14" t="s">
        <v>13</v>
      </c>
      <c r="G243" s="14"/>
      <c r="H243" s="14"/>
      <c r="I243" s="16" t="s">
        <v>614</v>
      </c>
      <c r="J243" s="17" t="s">
        <v>615</v>
      </c>
      <c r="K243" s="17" t="s">
        <v>615</v>
      </c>
      <c r="L243" s="23">
        <v>45254</v>
      </c>
      <c r="M243" s="24">
        <v>46350</v>
      </c>
      <c r="N243" s="6"/>
      <c r="O243" s="8">
        <v>1</v>
      </c>
      <c r="P243" s="8"/>
      <c r="Q243" s="8"/>
    </row>
    <row r="244" spans="1:17" ht="15.75" customHeight="1" x14ac:dyDescent="0.25">
      <c r="A244" s="14">
        <v>2</v>
      </c>
      <c r="B244" s="14" t="s">
        <v>616</v>
      </c>
      <c r="C244" s="14" t="s">
        <v>617</v>
      </c>
      <c r="D244" s="14"/>
      <c r="E244" s="15" t="s">
        <v>26</v>
      </c>
      <c r="F244" s="14" t="s">
        <v>13</v>
      </c>
      <c r="G244" s="14"/>
      <c r="H244" s="14"/>
      <c r="I244" s="16" t="s">
        <v>618</v>
      </c>
      <c r="J244" s="5" t="s">
        <v>615</v>
      </c>
      <c r="K244" s="17" t="s">
        <v>615</v>
      </c>
      <c r="L244" s="23">
        <v>45254</v>
      </c>
      <c r="M244" s="24">
        <v>46350</v>
      </c>
      <c r="N244" s="6"/>
      <c r="O244" s="8">
        <v>1</v>
      </c>
      <c r="P244" s="8"/>
      <c r="Q244" s="8"/>
    </row>
    <row r="245" spans="1:17" ht="15.75" customHeight="1" x14ac:dyDescent="0.25">
      <c r="A245" s="14">
        <v>3</v>
      </c>
      <c r="B245" s="21" t="s">
        <v>619</v>
      </c>
      <c r="C245" s="30" t="s">
        <v>620</v>
      </c>
      <c r="D245" s="14"/>
      <c r="E245" s="15" t="s">
        <v>26</v>
      </c>
      <c r="F245" s="5" t="s">
        <v>13</v>
      </c>
      <c r="G245" s="3"/>
      <c r="H245" s="3"/>
      <c r="I245" s="32"/>
      <c r="J245" s="5" t="s">
        <v>621</v>
      </c>
      <c r="K245" s="17" t="s">
        <v>621</v>
      </c>
      <c r="L245" s="23">
        <v>45576</v>
      </c>
      <c r="M245" s="24">
        <v>46671</v>
      </c>
      <c r="N245" s="6"/>
      <c r="O245" s="8">
        <v>1</v>
      </c>
      <c r="P245" s="8"/>
      <c r="Q245" s="8"/>
    </row>
    <row r="246" spans="1:17" ht="15.75" customHeight="1" x14ac:dyDescent="0.25">
      <c r="A246" s="14">
        <v>4</v>
      </c>
      <c r="B246" s="21" t="s">
        <v>622</v>
      </c>
      <c r="C246" s="30" t="s">
        <v>620</v>
      </c>
      <c r="D246" s="14"/>
      <c r="E246" s="15" t="s">
        <v>26</v>
      </c>
      <c r="F246" s="5" t="s">
        <v>13</v>
      </c>
      <c r="G246" s="3"/>
      <c r="H246" s="3"/>
      <c r="I246" s="16" t="s">
        <v>623</v>
      </c>
      <c r="J246" s="5" t="s">
        <v>624</v>
      </c>
      <c r="K246" s="17" t="s">
        <v>621</v>
      </c>
      <c r="L246" s="23">
        <v>45576</v>
      </c>
      <c r="M246" s="24">
        <v>46671</v>
      </c>
      <c r="N246" s="6"/>
      <c r="O246" s="8"/>
      <c r="P246" s="8"/>
      <c r="Q246" s="8"/>
    </row>
    <row r="247" spans="1:17" ht="15.75" customHeight="1" x14ac:dyDescent="0.25">
      <c r="A247" s="9">
        <v>24</v>
      </c>
      <c r="B247" s="9" t="s">
        <v>625</v>
      </c>
      <c r="C247" s="9">
        <f t="array" ref="C247">SUMPRODUCT(1/COUNTIF(C248:C252,C248:C252))</f>
        <v>5</v>
      </c>
      <c r="D247" s="9" t="s">
        <v>626</v>
      </c>
      <c r="E247" s="9">
        <f>SUM(F247:H247)</f>
        <v>5</v>
      </c>
      <c r="F247" s="9">
        <f t="shared" ref="F247:H247" si="25">COUNTA(F248:F252)</f>
        <v>5</v>
      </c>
      <c r="G247" s="9">
        <f t="shared" si="25"/>
        <v>0</v>
      </c>
      <c r="H247" s="9">
        <f t="shared" si="25"/>
        <v>0</v>
      </c>
      <c r="I247" s="16"/>
      <c r="J247" s="5"/>
      <c r="K247" s="6"/>
      <c r="L247" s="26"/>
      <c r="M247" s="27"/>
      <c r="N247" s="6"/>
      <c r="O247" s="8"/>
      <c r="P247" s="8"/>
      <c r="Q247" s="8"/>
    </row>
    <row r="248" spans="1:17" ht="15.75" customHeight="1" x14ac:dyDescent="0.25">
      <c r="A248" s="14">
        <v>1</v>
      </c>
      <c r="B248" s="21" t="s">
        <v>627</v>
      </c>
      <c r="C248" s="14" t="s">
        <v>628</v>
      </c>
      <c r="D248" s="14"/>
      <c r="E248" s="15" t="s">
        <v>75</v>
      </c>
      <c r="F248" s="5" t="s">
        <v>13</v>
      </c>
      <c r="G248" s="3"/>
      <c r="H248" s="3"/>
      <c r="I248" s="32"/>
      <c r="J248" s="5" t="s">
        <v>629</v>
      </c>
      <c r="K248" s="17" t="s">
        <v>621</v>
      </c>
      <c r="L248" s="23">
        <v>45576</v>
      </c>
      <c r="M248" s="24">
        <v>46671</v>
      </c>
      <c r="N248" s="6"/>
      <c r="O248" s="8">
        <v>1</v>
      </c>
      <c r="P248" s="8"/>
      <c r="Q248" s="8"/>
    </row>
    <row r="249" spans="1:17" ht="15.75" customHeight="1" x14ac:dyDescent="0.25">
      <c r="A249" s="14">
        <v>2</v>
      </c>
      <c r="B249" s="21" t="s">
        <v>630</v>
      </c>
      <c r="C249" s="21" t="s">
        <v>631</v>
      </c>
      <c r="D249" s="14"/>
      <c r="E249" s="15" t="s">
        <v>26</v>
      </c>
      <c r="F249" s="5" t="s">
        <v>13</v>
      </c>
      <c r="G249" s="3"/>
      <c r="H249" s="3"/>
      <c r="I249" s="32"/>
      <c r="J249" s="5" t="s">
        <v>629</v>
      </c>
      <c r="K249" s="17" t="s">
        <v>621</v>
      </c>
      <c r="L249" s="23">
        <v>45576</v>
      </c>
      <c r="M249" s="24">
        <v>46671</v>
      </c>
      <c r="N249" s="6"/>
      <c r="O249" s="8">
        <v>1</v>
      </c>
      <c r="P249" s="8"/>
      <c r="Q249" s="8"/>
    </row>
    <row r="250" spans="1:17" ht="15.75" customHeight="1" x14ac:dyDescent="0.25">
      <c r="A250" s="14">
        <v>3</v>
      </c>
      <c r="B250" s="21" t="s">
        <v>632</v>
      </c>
      <c r="C250" s="21" t="s">
        <v>633</v>
      </c>
      <c r="D250" s="14"/>
      <c r="E250" s="15" t="s">
        <v>26</v>
      </c>
      <c r="F250" s="5" t="s">
        <v>13</v>
      </c>
      <c r="G250" s="3"/>
      <c r="H250" s="3"/>
      <c r="I250" s="32"/>
      <c r="J250" s="5" t="s">
        <v>629</v>
      </c>
      <c r="K250" s="17" t="s">
        <v>621</v>
      </c>
      <c r="L250" s="23">
        <v>45576</v>
      </c>
      <c r="M250" s="24">
        <v>46671</v>
      </c>
      <c r="N250" s="6"/>
      <c r="O250" s="8">
        <v>1</v>
      </c>
      <c r="P250" s="8"/>
      <c r="Q250" s="8"/>
    </row>
    <row r="251" spans="1:17" ht="15.75" customHeight="1" x14ac:dyDescent="0.25">
      <c r="A251" s="14">
        <v>4</v>
      </c>
      <c r="B251" s="21" t="s">
        <v>634</v>
      </c>
      <c r="C251" s="21" t="s">
        <v>635</v>
      </c>
      <c r="D251" s="14"/>
      <c r="E251" s="15" t="s">
        <v>26</v>
      </c>
      <c r="F251" s="5" t="s">
        <v>13</v>
      </c>
      <c r="G251" s="3"/>
      <c r="H251" s="3"/>
      <c r="I251" s="32"/>
      <c r="J251" s="5" t="s">
        <v>629</v>
      </c>
      <c r="K251" s="17" t="s">
        <v>621</v>
      </c>
      <c r="L251" s="23">
        <v>45576</v>
      </c>
      <c r="M251" s="24">
        <v>46671</v>
      </c>
      <c r="N251" s="6"/>
      <c r="O251" s="8">
        <v>1</v>
      </c>
      <c r="P251" s="8"/>
      <c r="Q251" s="8"/>
    </row>
    <row r="252" spans="1:17" ht="15.75" customHeight="1" x14ac:dyDescent="0.25">
      <c r="A252" s="14">
        <v>5</v>
      </c>
      <c r="B252" s="21" t="s">
        <v>636</v>
      </c>
      <c r="C252" s="21" t="s">
        <v>637</v>
      </c>
      <c r="D252" s="14"/>
      <c r="E252" s="15" t="s">
        <v>96</v>
      </c>
      <c r="F252" s="5" t="s">
        <v>13</v>
      </c>
      <c r="G252" s="3"/>
      <c r="H252" s="3"/>
      <c r="I252" s="32"/>
      <c r="J252" s="5" t="s">
        <v>629</v>
      </c>
      <c r="K252" s="17" t="s">
        <v>621</v>
      </c>
      <c r="L252" s="23">
        <v>45576</v>
      </c>
      <c r="M252" s="24">
        <v>46671</v>
      </c>
      <c r="N252" s="6"/>
      <c r="O252" s="8">
        <v>1</v>
      </c>
      <c r="P252" s="8"/>
      <c r="Q252" s="8"/>
    </row>
    <row r="253" spans="1:17" ht="15.75" customHeight="1" x14ac:dyDescent="0.25">
      <c r="A253" s="9">
        <v>25</v>
      </c>
      <c r="B253" s="9" t="s">
        <v>638</v>
      </c>
      <c r="C253" s="9">
        <f t="array" ref="C253">SUMPRODUCT(1/COUNTIF(C254:C259,C254:C259))</f>
        <v>4</v>
      </c>
      <c r="D253" s="9" t="s">
        <v>639</v>
      </c>
      <c r="E253" s="9">
        <f>SUM(F253:H253)</f>
        <v>6</v>
      </c>
      <c r="F253" s="9">
        <f t="shared" ref="F253:H253" si="26">COUNTA(F254:F259)</f>
        <v>6</v>
      </c>
      <c r="G253" s="9">
        <f t="shared" si="26"/>
        <v>0</v>
      </c>
      <c r="H253" s="9">
        <f t="shared" si="26"/>
        <v>0</v>
      </c>
      <c r="I253" s="16"/>
      <c r="J253" s="5"/>
      <c r="K253" s="6"/>
      <c r="L253" s="26"/>
      <c r="M253" s="27"/>
      <c r="N253" s="6"/>
      <c r="O253" s="8"/>
      <c r="P253" s="8"/>
      <c r="Q253" s="8"/>
    </row>
    <row r="254" spans="1:17" ht="15.75" customHeight="1" x14ac:dyDescent="0.25">
      <c r="A254" s="14">
        <v>1</v>
      </c>
      <c r="B254" s="14" t="s">
        <v>640</v>
      </c>
      <c r="C254" s="14" t="s">
        <v>641</v>
      </c>
      <c r="D254" s="14"/>
      <c r="E254" s="15" t="s">
        <v>26</v>
      </c>
      <c r="F254" s="14" t="s">
        <v>13</v>
      </c>
      <c r="G254" s="14"/>
      <c r="H254" s="14"/>
      <c r="I254" s="16" t="s">
        <v>642</v>
      </c>
      <c r="J254" s="5">
        <v>2025</v>
      </c>
      <c r="K254" s="41" t="s">
        <v>336</v>
      </c>
      <c r="L254" s="23">
        <v>46020</v>
      </c>
      <c r="M254" s="24">
        <v>47116</v>
      </c>
      <c r="N254" s="14" t="s">
        <v>643</v>
      </c>
      <c r="O254" s="59">
        <v>1</v>
      </c>
      <c r="P254" s="59"/>
      <c r="Q254" s="59"/>
    </row>
    <row r="255" spans="1:17" ht="15.75" customHeight="1" x14ac:dyDescent="0.25">
      <c r="A255" s="14">
        <v>2</v>
      </c>
      <c r="B255" s="14" t="s">
        <v>644</v>
      </c>
      <c r="C255" s="14" t="s">
        <v>641</v>
      </c>
      <c r="D255" s="14"/>
      <c r="E255" s="15" t="s">
        <v>26</v>
      </c>
      <c r="F255" s="14" t="s">
        <v>13</v>
      </c>
      <c r="G255" s="14"/>
      <c r="H255" s="14"/>
      <c r="I255" s="16" t="s">
        <v>642</v>
      </c>
      <c r="J255" s="5">
        <v>2025</v>
      </c>
      <c r="K255" s="41" t="s">
        <v>336</v>
      </c>
      <c r="L255" s="23">
        <v>46020</v>
      </c>
      <c r="M255" s="24">
        <v>47116</v>
      </c>
      <c r="N255" s="14" t="s">
        <v>643</v>
      </c>
      <c r="O255" s="59"/>
      <c r="P255" s="59"/>
      <c r="Q255" s="59"/>
    </row>
    <row r="256" spans="1:17" ht="15.75" customHeight="1" x14ac:dyDescent="0.25">
      <c r="A256" s="14">
        <v>3</v>
      </c>
      <c r="B256" s="21" t="s">
        <v>645</v>
      </c>
      <c r="C256" s="14" t="s">
        <v>646</v>
      </c>
      <c r="D256" s="14"/>
      <c r="E256" s="15" t="s">
        <v>26</v>
      </c>
      <c r="F256" s="5" t="s">
        <v>13</v>
      </c>
      <c r="G256" s="3"/>
      <c r="H256" s="3"/>
      <c r="I256" s="32"/>
      <c r="J256" s="17" t="s">
        <v>629</v>
      </c>
      <c r="K256" s="17" t="s">
        <v>629</v>
      </c>
      <c r="L256" s="23">
        <v>45576</v>
      </c>
      <c r="M256" s="24">
        <v>46671</v>
      </c>
      <c r="N256" s="6"/>
      <c r="O256" s="8">
        <v>1</v>
      </c>
      <c r="P256" s="8"/>
      <c r="Q256" s="8"/>
    </row>
    <row r="257" spans="1:17" ht="15.75" customHeight="1" x14ac:dyDescent="0.25">
      <c r="A257" s="14">
        <v>4</v>
      </c>
      <c r="B257" s="21" t="s">
        <v>647</v>
      </c>
      <c r="C257" s="14" t="s">
        <v>648</v>
      </c>
      <c r="D257" s="14"/>
      <c r="E257" s="15" t="s">
        <v>26</v>
      </c>
      <c r="F257" s="5" t="s">
        <v>13</v>
      </c>
      <c r="G257" s="3"/>
      <c r="H257" s="3"/>
      <c r="I257" s="32"/>
      <c r="J257" s="5" t="s">
        <v>629</v>
      </c>
      <c r="K257" s="17" t="s">
        <v>629</v>
      </c>
      <c r="L257" s="23">
        <v>45576</v>
      </c>
      <c r="M257" s="24">
        <v>46671</v>
      </c>
      <c r="N257" s="6"/>
      <c r="O257" s="8">
        <v>1</v>
      </c>
      <c r="P257" s="8"/>
      <c r="Q257" s="8"/>
    </row>
    <row r="258" spans="1:17" ht="15.75" customHeight="1" x14ac:dyDescent="0.25">
      <c r="A258" s="14">
        <v>5</v>
      </c>
      <c r="B258" s="21" t="s">
        <v>649</v>
      </c>
      <c r="C258" s="30" t="s">
        <v>650</v>
      </c>
      <c r="D258" s="14"/>
      <c r="E258" s="15" t="s">
        <v>26</v>
      </c>
      <c r="F258" s="5" t="s">
        <v>13</v>
      </c>
      <c r="G258" s="3"/>
      <c r="H258" s="3"/>
      <c r="I258" s="32"/>
      <c r="J258" s="5" t="s">
        <v>629</v>
      </c>
      <c r="K258" s="17" t="s">
        <v>629</v>
      </c>
      <c r="L258" s="23">
        <v>45576</v>
      </c>
      <c r="M258" s="24">
        <v>46671</v>
      </c>
      <c r="N258" s="6"/>
      <c r="O258" s="8">
        <v>1</v>
      </c>
      <c r="P258" s="8"/>
      <c r="Q258" s="8"/>
    </row>
    <row r="259" spans="1:17" ht="15.75" customHeight="1" x14ac:dyDescent="0.25">
      <c r="A259" s="14">
        <v>6</v>
      </c>
      <c r="B259" s="21" t="s">
        <v>651</v>
      </c>
      <c r="C259" s="30" t="s">
        <v>650</v>
      </c>
      <c r="D259" s="14"/>
      <c r="E259" s="15" t="s">
        <v>26</v>
      </c>
      <c r="F259" s="5" t="s">
        <v>13</v>
      </c>
      <c r="G259" s="3"/>
      <c r="H259" s="3"/>
      <c r="I259" s="32"/>
      <c r="J259" s="5" t="s">
        <v>629</v>
      </c>
      <c r="K259" s="17" t="s">
        <v>629</v>
      </c>
      <c r="L259" s="23">
        <v>45576</v>
      </c>
      <c r="M259" s="24">
        <v>46671</v>
      </c>
      <c r="N259" s="6"/>
      <c r="O259" s="8"/>
      <c r="P259" s="8"/>
      <c r="Q259" s="8"/>
    </row>
    <row r="260" spans="1:17" ht="15.75" customHeight="1" x14ac:dyDescent="0.25">
      <c r="A260" s="9">
        <v>26</v>
      </c>
      <c r="B260" s="9" t="s">
        <v>652</v>
      </c>
      <c r="C260" s="9">
        <f t="array" ref="C260">SUMPRODUCT(1/COUNTIF(C261:C269,C261:C269))</f>
        <v>5</v>
      </c>
      <c r="D260" s="9" t="s">
        <v>653</v>
      </c>
      <c r="E260" s="9">
        <f>SUM(F260:H260)</f>
        <v>9</v>
      </c>
      <c r="F260" s="9">
        <f t="shared" ref="F260:H260" si="27">COUNTA(F261:F269)</f>
        <v>9</v>
      </c>
      <c r="G260" s="9">
        <f t="shared" si="27"/>
        <v>0</v>
      </c>
      <c r="H260" s="9">
        <f t="shared" si="27"/>
        <v>0</v>
      </c>
      <c r="I260" s="16"/>
      <c r="J260" s="5"/>
      <c r="K260" s="6"/>
      <c r="L260" s="26"/>
      <c r="M260" s="27"/>
      <c r="N260" s="6"/>
      <c r="O260" s="8"/>
      <c r="P260" s="8"/>
      <c r="Q260" s="8"/>
    </row>
    <row r="261" spans="1:17" ht="15.75" customHeight="1" x14ac:dyDescent="0.25">
      <c r="A261" s="14">
        <v>1</v>
      </c>
      <c r="B261" s="14" t="s">
        <v>654</v>
      </c>
      <c r="C261" s="14" t="s">
        <v>655</v>
      </c>
      <c r="D261" s="14"/>
      <c r="E261" s="15" t="s">
        <v>26</v>
      </c>
      <c r="F261" s="14" t="s">
        <v>13</v>
      </c>
      <c r="G261" s="14"/>
      <c r="H261" s="14"/>
      <c r="I261" s="11" t="s">
        <v>656</v>
      </c>
      <c r="J261" s="5" t="s">
        <v>615</v>
      </c>
      <c r="K261" s="17" t="s">
        <v>615</v>
      </c>
      <c r="L261" s="23">
        <v>45254</v>
      </c>
      <c r="M261" s="24">
        <v>46350</v>
      </c>
      <c r="N261" s="6"/>
      <c r="O261" s="8">
        <v>1</v>
      </c>
      <c r="P261" s="8"/>
      <c r="Q261" s="8"/>
    </row>
    <row r="262" spans="1:17" ht="15.75" customHeight="1" x14ac:dyDescent="0.25">
      <c r="A262" s="14">
        <v>2</v>
      </c>
      <c r="B262" s="14" t="s">
        <v>657</v>
      </c>
      <c r="C262" s="14" t="s">
        <v>655</v>
      </c>
      <c r="D262" s="14"/>
      <c r="E262" s="15" t="s">
        <v>26</v>
      </c>
      <c r="F262" s="14" t="s">
        <v>13</v>
      </c>
      <c r="G262" s="14"/>
      <c r="H262" s="14"/>
      <c r="I262" s="16" t="s">
        <v>656</v>
      </c>
      <c r="J262" s="5" t="s">
        <v>615</v>
      </c>
      <c r="K262" s="17" t="s">
        <v>615</v>
      </c>
      <c r="L262" s="23">
        <v>45254</v>
      </c>
      <c r="M262" s="24">
        <v>46350</v>
      </c>
      <c r="N262" s="6"/>
      <c r="O262" s="8"/>
      <c r="P262" s="8"/>
      <c r="Q262" s="8"/>
    </row>
    <row r="263" spans="1:17" ht="15.75" customHeight="1" x14ac:dyDescent="0.25">
      <c r="A263" s="14">
        <v>3</v>
      </c>
      <c r="B263" s="14" t="s">
        <v>658</v>
      </c>
      <c r="C263" s="14" t="s">
        <v>659</v>
      </c>
      <c r="D263" s="14"/>
      <c r="E263" s="15" t="s">
        <v>26</v>
      </c>
      <c r="F263" s="14" t="s">
        <v>13</v>
      </c>
      <c r="G263" s="14"/>
      <c r="H263" s="14"/>
      <c r="I263" s="16" t="s">
        <v>660</v>
      </c>
      <c r="J263" s="5" t="s">
        <v>615</v>
      </c>
      <c r="K263" s="17" t="s">
        <v>615</v>
      </c>
      <c r="L263" s="23">
        <v>45254</v>
      </c>
      <c r="M263" s="24">
        <v>46350</v>
      </c>
      <c r="N263" s="6"/>
      <c r="O263" s="8">
        <v>1</v>
      </c>
      <c r="P263" s="8"/>
      <c r="Q263" s="8"/>
    </row>
    <row r="264" spans="1:17" ht="15.75" customHeight="1" x14ac:dyDescent="0.25">
      <c r="A264" s="14">
        <v>4</v>
      </c>
      <c r="B264" s="14" t="s">
        <v>661</v>
      </c>
      <c r="C264" s="14" t="s">
        <v>659</v>
      </c>
      <c r="D264" s="14"/>
      <c r="E264" s="15" t="s">
        <v>26</v>
      </c>
      <c r="F264" s="14" t="s">
        <v>13</v>
      </c>
      <c r="G264" s="14"/>
      <c r="H264" s="14"/>
      <c r="I264" s="16" t="s">
        <v>660</v>
      </c>
      <c r="J264" s="5" t="s">
        <v>615</v>
      </c>
      <c r="K264" s="17" t="s">
        <v>615</v>
      </c>
      <c r="L264" s="23">
        <v>45254</v>
      </c>
      <c r="M264" s="24">
        <v>46350</v>
      </c>
      <c r="N264" s="6"/>
      <c r="O264" s="8"/>
      <c r="P264" s="8"/>
      <c r="Q264" s="8"/>
    </row>
    <row r="265" spans="1:17" ht="15.75" customHeight="1" x14ac:dyDescent="0.25">
      <c r="A265" s="14">
        <v>5</v>
      </c>
      <c r="B265" s="14" t="s">
        <v>662</v>
      </c>
      <c r="C265" s="14" t="s">
        <v>663</v>
      </c>
      <c r="D265" s="14"/>
      <c r="E265" s="15" t="s">
        <v>26</v>
      </c>
      <c r="F265" s="14" t="s">
        <v>13</v>
      </c>
      <c r="G265" s="14"/>
      <c r="H265" s="14"/>
      <c r="I265" s="16" t="s">
        <v>664</v>
      </c>
      <c r="J265" s="5" t="s">
        <v>615</v>
      </c>
      <c r="K265" s="17" t="s">
        <v>615</v>
      </c>
      <c r="L265" s="23">
        <v>45254</v>
      </c>
      <c r="M265" s="24">
        <v>46350</v>
      </c>
      <c r="N265" s="6"/>
      <c r="O265" s="8">
        <v>1</v>
      </c>
      <c r="P265" s="8"/>
      <c r="Q265" s="8"/>
    </row>
    <row r="266" spans="1:17" ht="15.75" customHeight="1" x14ac:dyDescent="0.25">
      <c r="A266" s="14">
        <v>6</v>
      </c>
      <c r="B266" s="14" t="s">
        <v>665</v>
      </c>
      <c r="C266" s="5" t="s">
        <v>666</v>
      </c>
      <c r="D266" s="14"/>
      <c r="E266" s="15" t="s">
        <v>26</v>
      </c>
      <c r="F266" s="5" t="s">
        <v>13</v>
      </c>
      <c r="G266" s="3"/>
      <c r="H266" s="3"/>
      <c r="I266" s="32"/>
      <c r="J266" s="5" t="s">
        <v>629</v>
      </c>
      <c r="K266" s="17" t="s">
        <v>629</v>
      </c>
      <c r="L266" s="23">
        <v>45576</v>
      </c>
      <c r="M266" s="24">
        <v>46671</v>
      </c>
      <c r="N266" s="6"/>
      <c r="O266" s="8">
        <v>1</v>
      </c>
      <c r="P266" s="8"/>
      <c r="Q266" s="8"/>
    </row>
    <row r="267" spans="1:17" ht="15.75" customHeight="1" x14ac:dyDescent="0.25">
      <c r="A267" s="14">
        <v>7</v>
      </c>
      <c r="B267" s="21" t="s">
        <v>667</v>
      </c>
      <c r="C267" s="5" t="s">
        <v>666</v>
      </c>
      <c r="D267" s="14"/>
      <c r="E267" s="15" t="s">
        <v>26</v>
      </c>
      <c r="F267" s="5" t="s">
        <v>13</v>
      </c>
      <c r="G267" s="3"/>
      <c r="H267" s="3"/>
      <c r="I267" s="32"/>
      <c r="J267" s="5" t="s">
        <v>629</v>
      </c>
      <c r="K267" s="17" t="s">
        <v>629</v>
      </c>
      <c r="L267" s="23">
        <v>45576</v>
      </c>
      <c r="M267" s="24">
        <v>46671</v>
      </c>
      <c r="N267" s="6"/>
      <c r="O267" s="8"/>
      <c r="P267" s="8"/>
      <c r="Q267" s="8"/>
    </row>
    <row r="268" spans="1:17" ht="15.75" customHeight="1" x14ac:dyDescent="0.25">
      <c r="A268" s="14">
        <v>8</v>
      </c>
      <c r="B268" s="21" t="s">
        <v>668</v>
      </c>
      <c r="C268" s="14" t="s">
        <v>669</v>
      </c>
      <c r="D268" s="14" t="s">
        <v>670</v>
      </c>
      <c r="E268" s="15" t="s">
        <v>26</v>
      </c>
      <c r="F268" s="5" t="s">
        <v>13</v>
      </c>
      <c r="G268" s="9"/>
      <c r="H268" s="9"/>
      <c r="I268" s="60" t="s">
        <v>671</v>
      </c>
      <c r="J268" s="5">
        <v>2026</v>
      </c>
      <c r="K268" s="61" t="s">
        <v>672</v>
      </c>
      <c r="L268" s="62">
        <v>46115</v>
      </c>
      <c r="M268" s="63">
        <v>47211</v>
      </c>
      <c r="N268" s="6"/>
      <c r="O268" s="8">
        <v>1</v>
      </c>
      <c r="P268" s="8"/>
      <c r="Q268" s="8"/>
    </row>
    <row r="269" spans="1:17" ht="15.75" customHeight="1" x14ac:dyDescent="0.25">
      <c r="A269" s="14">
        <v>9</v>
      </c>
      <c r="B269" s="21" t="s">
        <v>673</v>
      </c>
      <c r="C269" s="14" t="s">
        <v>669</v>
      </c>
      <c r="D269" s="14" t="s">
        <v>670</v>
      </c>
      <c r="E269" s="15" t="s">
        <v>26</v>
      </c>
      <c r="F269" s="5" t="s">
        <v>13</v>
      </c>
      <c r="G269" s="9"/>
      <c r="H269" s="9"/>
      <c r="I269" s="60" t="s">
        <v>671</v>
      </c>
      <c r="J269" s="5">
        <v>2026</v>
      </c>
      <c r="K269" s="61" t="s">
        <v>672</v>
      </c>
      <c r="L269" s="62">
        <v>46115</v>
      </c>
      <c r="M269" s="63">
        <v>47211</v>
      </c>
      <c r="N269" s="6"/>
      <c r="O269" s="8"/>
      <c r="P269" s="8"/>
      <c r="Q269" s="8"/>
    </row>
    <row r="270" spans="1:17" ht="15.75" customHeight="1" x14ac:dyDescent="0.25">
      <c r="A270" s="9">
        <v>27</v>
      </c>
      <c r="B270" s="9" t="s">
        <v>674</v>
      </c>
      <c r="C270" s="9">
        <f t="array" ref="C270">SUMPRODUCT(1/COUNTIF(C271:C275,C271:C275))</f>
        <v>4</v>
      </c>
      <c r="D270" s="9" t="s">
        <v>675</v>
      </c>
      <c r="E270" s="9">
        <f>SUM(F270:H270)</f>
        <v>5</v>
      </c>
      <c r="F270" s="9">
        <f t="shared" ref="F270:H270" si="28">COUNTA(F271:F275)</f>
        <v>5</v>
      </c>
      <c r="G270" s="9">
        <f t="shared" si="28"/>
        <v>0</v>
      </c>
      <c r="H270" s="9">
        <f t="shared" si="28"/>
        <v>0</v>
      </c>
      <c r="I270" s="16"/>
      <c r="J270" s="5"/>
      <c r="K270" s="6"/>
      <c r="L270" s="26"/>
      <c r="M270" s="27"/>
      <c r="N270" s="6"/>
      <c r="O270" s="8"/>
      <c r="P270" s="8"/>
      <c r="Q270" s="8"/>
    </row>
    <row r="271" spans="1:17" ht="15.75" customHeight="1" x14ac:dyDescent="0.25">
      <c r="A271" s="14">
        <v>1</v>
      </c>
      <c r="B271" s="14" t="s">
        <v>676</v>
      </c>
      <c r="C271" s="14" t="s">
        <v>677</v>
      </c>
      <c r="D271" s="14"/>
      <c r="E271" s="15" t="s">
        <v>26</v>
      </c>
      <c r="F271" s="14" t="s">
        <v>13</v>
      </c>
      <c r="G271" s="14"/>
      <c r="H271" s="14"/>
      <c r="I271" s="16" t="s">
        <v>678</v>
      </c>
      <c r="J271" s="5" t="s">
        <v>679</v>
      </c>
      <c r="K271" s="17" t="s">
        <v>615</v>
      </c>
      <c r="L271" s="23">
        <v>45254</v>
      </c>
      <c r="M271" s="24">
        <v>46350</v>
      </c>
      <c r="N271" s="6"/>
      <c r="O271" s="8">
        <v>1</v>
      </c>
      <c r="P271" s="8"/>
      <c r="Q271" s="8"/>
    </row>
    <row r="272" spans="1:17" ht="15.75" customHeight="1" x14ac:dyDescent="0.25">
      <c r="A272" s="14">
        <v>2</v>
      </c>
      <c r="B272" s="21" t="s">
        <v>680</v>
      </c>
      <c r="C272" s="14" t="s">
        <v>681</v>
      </c>
      <c r="D272" s="14"/>
      <c r="E272" s="15" t="s">
        <v>26</v>
      </c>
      <c r="F272" s="5" t="s">
        <v>13</v>
      </c>
      <c r="G272" s="3"/>
      <c r="H272" s="3"/>
      <c r="I272" s="32"/>
      <c r="J272" s="5" t="s">
        <v>629</v>
      </c>
      <c r="K272" s="17" t="s">
        <v>629</v>
      </c>
      <c r="L272" s="23">
        <v>45576</v>
      </c>
      <c r="M272" s="24">
        <v>46671</v>
      </c>
      <c r="N272" s="6"/>
      <c r="O272" s="8">
        <v>1</v>
      </c>
      <c r="P272" s="8"/>
      <c r="Q272" s="8"/>
    </row>
    <row r="273" spans="1:17" ht="15.75" customHeight="1" x14ac:dyDescent="0.25">
      <c r="A273" s="14">
        <v>3</v>
      </c>
      <c r="B273" s="14" t="s">
        <v>682</v>
      </c>
      <c r="C273" s="14" t="s">
        <v>683</v>
      </c>
      <c r="D273" s="14"/>
      <c r="E273" s="15" t="s">
        <v>26</v>
      </c>
      <c r="F273" s="14" t="s">
        <v>13</v>
      </c>
      <c r="G273" s="14"/>
      <c r="H273" s="14"/>
      <c r="I273" s="16" t="s">
        <v>684</v>
      </c>
      <c r="J273" s="5" t="s">
        <v>685</v>
      </c>
      <c r="K273" s="17" t="s">
        <v>615</v>
      </c>
      <c r="L273" s="23">
        <v>45254</v>
      </c>
      <c r="M273" s="24">
        <v>46350</v>
      </c>
      <c r="N273" s="6"/>
      <c r="O273" s="8"/>
      <c r="P273" s="8"/>
      <c r="Q273" s="8">
        <v>1</v>
      </c>
    </row>
    <row r="274" spans="1:17" ht="15.75" customHeight="1" x14ac:dyDescent="0.25">
      <c r="A274" s="14">
        <v>4</v>
      </c>
      <c r="B274" s="21" t="s">
        <v>686</v>
      </c>
      <c r="C274" s="5" t="s">
        <v>687</v>
      </c>
      <c r="D274" s="14"/>
      <c r="E274" s="15" t="s">
        <v>26</v>
      </c>
      <c r="F274" s="5" t="s">
        <v>13</v>
      </c>
      <c r="G274" s="3"/>
      <c r="H274" s="3"/>
      <c r="I274" s="16" t="s">
        <v>688</v>
      </c>
      <c r="J274" s="5" t="s">
        <v>689</v>
      </c>
      <c r="K274" s="17" t="s">
        <v>629</v>
      </c>
      <c r="L274" s="23">
        <v>45576</v>
      </c>
      <c r="M274" s="24">
        <v>46671</v>
      </c>
      <c r="N274" s="6"/>
      <c r="O274" s="8">
        <v>1</v>
      </c>
      <c r="P274" s="8"/>
      <c r="Q274" s="8"/>
    </row>
    <row r="275" spans="1:17" ht="15.75" customHeight="1" x14ac:dyDescent="0.25">
      <c r="A275" s="14">
        <v>5</v>
      </c>
      <c r="B275" s="21" t="s">
        <v>690</v>
      </c>
      <c r="C275" s="5" t="s">
        <v>687</v>
      </c>
      <c r="D275" s="14"/>
      <c r="E275" s="15" t="s">
        <v>26</v>
      </c>
      <c r="F275" s="5" t="s">
        <v>13</v>
      </c>
      <c r="G275" s="3"/>
      <c r="H275" s="3"/>
      <c r="I275" s="16" t="s">
        <v>688</v>
      </c>
      <c r="J275" s="5" t="s">
        <v>624</v>
      </c>
      <c r="K275" s="17" t="s">
        <v>629</v>
      </c>
      <c r="L275" s="23">
        <v>45576</v>
      </c>
      <c r="M275" s="24">
        <v>46671</v>
      </c>
      <c r="N275" s="6"/>
      <c r="O275" s="8"/>
      <c r="P275" s="8"/>
      <c r="Q275" s="8"/>
    </row>
    <row r="276" spans="1:17" ht="15.75" customHeight="1" x14ac:dyDescent="0.25">
      <c r="A276" s="9">
        <v>28</v>
      </c>
      <c r="B276" s="9" t="s">
        <v>691</v>
      </c>
      <c r="C276" s="9">
        <f t="array" ref="C276">SUMPRODUCT(1/COUNTIF(C277:C278,C277:C278))</f>
        <v>2</v>
      </c>
      <c r="D276" s="9" t="s">
        <v>692</v>
      </c>
      <c r="E276" s="9">
        <f>SUM(F276:H276)</f>
        <v>2</v>
      </c>
      <c r="F276" s="9">
        <f t="shared" ref="F276:H276" si="29">COUNTA(F277:F278)</f>
        <v>2</v>
      </c>
      <c r="G276" s="9">
        <f t="shared" si="29"/>
        <v>0</v>
      </c>
      <c r="H276" s="9">
        <f t="shared" si="29"/>
        <v>0</v>
      </c>
      <c r="I276" s="16"/>
      <c r="J276" s="5"/>
      <c r="K276" s="6"/>
      <c r="L276" s="26"/>
      <c r="M276" s="27"/>
      <c r="N276" s="6"/>
      <c r="O276" s="8"/>
      <c r="P276" s="8"/>
      <c r="Q276" s="8"/>
    </row>
    <row r="277" spans="1:17" ht="15.75" customHeight="1" x14ac:dyDescent="0.25">
      <c r="A277" s="14">
        <v>1</v>
      </c>
      <c r="B277" s="14" t="s">
        <v>693</v>
      </c>
      <c r="C277" s="14" t="s">
        <v>694</v>
      </c>
      <c r="D277" s="14"/>
      <c r="E277" s="15" t="s">
        <v>26</v>
      </c>
      <c r="F277" s="14" t="s">
        <v>13</v>
      </c>
      <c r="G277" s="14"/>
      <c r="H277" s="14"/>
      <c r="I277" s="16" t="s">
        <v>695</v>
      </c>
      <c r="J277" s="37" t="s">
        <v>615</v>
      </c>
      <c r="K277" s="17" t="s">
        <v>615</v>
      </c>
      <c r="L277" s="23">
        <v>45254</v>
      </c>
      <c r="M277" s="24">
        <v>46350</v>
      </c>
      <c r="N277" s="6"/>
      <c r="O277" s="8">
        <v>1</v>
      </c>
      <c r="P277" s="8"/>
      <c r="Q277" s="8"/>
    </row>
    <row r="278" spans="1:17" ht="15.75" customHeight="1" x14ac:dyDescent="0.25">
      <c r="A278" s="14">
        <v>2</v>
      </c>
      <c r="B278" s="14" t="s">
        <v>696</v>
      </c>
      <c r="C278" s="14" t="s">
        <v>697</v>
      </c>
      <c r="D278" s="14"/>
      <c r="E278" s="15" t="s">
        <v>26</v>
      </c>
      <c r="F278" s="14" t="s">
        <v>13</v>
      </c>
      <c r="G278" s="14"/>
      <c r="H278" s="14"/>
      <c r="I278" s="16" t="s">
        <v>698</v>
      </c>
      <c r="J278" s="5" t="s">
        <v>615</v>
      </c>
      <c r="K278" s="17" t="s">
        <v>615</v>
      </c>
      <c r="L278" s="23">
        <v>45254</v>
      </c>
      <c r="M278" s="24">
        <v>46350</v>
      </c>
      <c r="N278" s="6"/>
      <c r="O278" s="8">
        <v>1</v>
      </c>
      <c r="P278" s="8"/>
      <c r="Q278" s="8"/>
    </row>
    <row r="279" spans="1:17" ht="15.75" customHeight="1" x14ac:dyDescent="0.25">
      <c r="A279" s="9">
        <v>29</v>
      </c>
      <c r="B279" s="9" t="s">
        <v>699</v>
      </c>
      <c r="C279" s="9">
        <f t="array" ref="C279">SUMPRODUCT(1/COUNTIF(C280:C284,C280:C284))</f>
        <v>4</v>
      </c>
      <c r="D279" s="9" t="s">
        <v>700</v>
      </c>
      <c r="E279" s="9">
        <f>SUM(F279:H279)</f>
        <v>5</v>
      </c>
      <c r="F279" s="9">
        <f t="shared" ref="F279:H279" si="30">COUNTA(F280:F284)</f>
        <v>5</v>
      </c>
      <c r="G279" s="9">
        <f t="shared" si="30"/>
        <v>0</v>
      </c>
      <c r="H279" s="9">
        <f t="shared" si="30"/>
        <v>0</v>
      </c>
      <c r="I279" s="16"/>
      <c r="J279" s="5"/>
      <c r="K279" s="6"/>
      <c r="L279" s="26"/>
      <c r="M279" s="27"/>
      <c r="N279" s="6"/>
      <c r="O279" s="8"/>
      <c r="P279" s="8"/>
      <c r="Q279" s="8"/>
    </row>
    <row r="280" spans="1:17" ht="15.75" customHeight="1" x14ac:dyDescent="0.25">
      <c r="A280" s="14">
        <v>1</v>
      </c>
      <c r="B280" s="14" t="s">
        <v>701</v>
      </c>
      <c r="C280" s="14" t="s">
        <v>702</v>
      </c>
      <c r="D280" s="14" t="s">
        <v>699</v>
      </c>
      <c r="E280" s="15" t="s">
        <v>26</v>
      </c>
      <c r="F280" s="14" t="s">
        <v>13</v>
      </c>
      <c r="G280" s="14"/>
      <c r="H280" s="14"/>
      <c r="I280" s="16" t="s">
        <v>703</v>
      </c>
      <c r="J280" s="5" t="s">
        <v>615</v>
      </c>
      <c r="K280" s="17" t="s">
        <v>615</v>
      </c>
      <c r="L280" s="23">
        <v>45254</v>
      </c>
      <c r="M280" s="24">
        <v>46350</v>
      </c>
      <c r="N280" s="6"/>
      <c r="O280" s="8">
        <v>1</v>
      </c>
      <c r="P280" s="8"/>
      <c r="Q280" s="8"/>
    </row>
    <row r="281" spans="1:17" ht="15.75" customHeight="1" x14ac:dyDescent="0.25">
      <c r="A281" s="14">
        <v>2</v>
      </c>
      <c r="B281" s="21" t="s">
        <v>704</v>
      </c>
      <c r="C281" s="14" t="s">
        <v>702</v>
      </c>
      <c r="D281" s="14" t="s">
        <v>699</v>
      </c>
      <c r="E281" s="15" t="s">
        <v>46</v>
      </c>
      <c r="F281" s="14" t="s">
        <v>13</v>
      </c>
      <c r="G281" s="14"/>
      <c r="H281" s="14"/>
      <c r="I281" s="16"/>
      <c r="J281" s="5">
        <v>2025</v>
      </c>
      <c r="K281" s="41" t="s">
        <v>705</v>
      </c>
      <c r="L281" s="23">
        <v>46022</v>
      </c>
      <c r="M281" s="24">
        <v>47118</v>
      </c>
      <c r="N281" s="6"/>
      <c r="O281" s="8"/>
      <c r="P281" s="8"/>
      <c r="Q281" s="8"/>
    </row>
    <row r="282" spans="1:17" ht="15.75" customHeight="1" x14ac:dyDescent="0.25">
      <c r="A282" s="14">
        <v>3</v>
      </c>
      <c r="B282" s="21" t="s">
        <v>706</v>
      </c>
      <c r="C282" s="14" t="s">
        <v>707</v>
      </c>
      <c r="D282" s="14" t="s">
        <v>699</v>
      </c>
      <c r="E282" s="15" t="s">
        <v>26</v>
      </c>
      <c r="F282" s="5" t="s">
        <v>13</v>
      </c>
      <c r="G282" s="3"/>
      <c r="H282" s="3"/>
      <c r="I282" s="32"/>
      <c r="J282" s="5" t="s">
        <v>629</v>
      </c>
      <c r="K282" s="17" t="s">
        <v>629</v>
      </c>
      <c r="L282" s="23">
        <v>45576</v>
      </c>
      <c r="M282" s="24">
        <v>46671</v>
      </c>
      <c r="N282" s="6"/>
      <c r="O282" s="8">
        <v>1</v>
      </c>
      <c r="P282" s="8"/>
      <c r="Q282" s="8"/>
    </row>
    <row r="283" spans="1:17" ht="15.75" customHeight="1" x14ac:dyDescent="0.25">
      <c r="A283" s="14">
        <v>4</v>
      </c>
      <c r="B283" s="21" t="s">
        <v>708</v>
      </c>
      <c r="C283" s="21" t="s">
        <v>709</v>
      </c>
      <c r="D283" s="14" t="s">
        <v>699</v>
      </c>
      <c r="E283" s="15" t="s">
        <v>26</v>
      </c>
      <c r="F283" s="5" t="s">
        <v>13</v>
      </c>
      <c r="G283" s="3"/>
      <c r="H283" s="3"/>
      <c r="I283" s="32"/>
      <c r="J283" s="5" t="s">
        <v>629</v>
      </c>
      <c r="K283" s="17" t="s">
        <v>629</v>
      </c>
      <c r="L283" s="23">
        <v>45576</v>
      </c>
      <c r="M283" s="24">
        <v>46671</v>
      </c>
      <c r="N283" s="6"/>
      <c r="O283" s="8">
        <v>1</v>
      </c>
      <c r="P283" s="8"/>
      <c r="Q283" s="8"/>
    </row>
    <row r="284" spans="1:17" ht="15.75" customHeight="1" x14ac:dyDescent="0.25">
      <c r="A284" s="14">
        <v>5</v>
      </c>
      <c r="B284" s="21" t="s">
        <v>710</v>
      </c>
      <c r="C284" s="21" t="s">
        <v>711</v>
      </c>
      <c r="D284" s="14" t="s">
        <v>699</v>
      </c>
      <c r="E284" s="15" t="s">
        <v>26</v>
      </c>
      <c r="F284" s="5" t="s">
        <v>13</v>
      </c>
      <c r="G284" s="3"/>
      <c r="H284" s="3"/>
      <c r="I284" s="32"/>
      <c r="J284" s="5" t="s">
        <v>629</v>
      </c>
      <c r="K284" s="17" t="s">
        <v>629</v>
      </c>
      <c r="L284" s="23">
        <v>45576</v>
      </c>
      <c r="M284" s="24">
        <v>46671</v>
      </c>
      <c r="N284" s="6"/>
      <c r="O284" s="8">
        <v>1</v>
      </c>
      <c r="P284" s="8"/>
      <c r="Q284" s="8"/>
    </row>
    <row r="285" spans="1:17" ht="15.75" customHeight="1" x14ac:dyDescent="0.25">
      <c r="A285" s="9">
        <v>30</v>
      </c>
      <c r="B285" s="9" t="s">
        <v>712</v>
      </c>
      <c r="C285" s="9">
        <f t="array" ref="C285">SUMPRODUCT(1/COUNTIF(C286:C291,C286:C291))</f>
        <v>5</v>
      </c>
      <c r="D285" s="9" t="s">
        <v>713</v>
      </c>
      <c r="E285" s="9">
        <f>SUM(F285:H285)</f>
        <v>6</v>
      </c>
      <c r="F285" s="9">
        <f t="shared" ref="F285:H285" si="31">COUNTA(F286:F291)</f>
        <v>6</v>
      </c>
      <c r="G285" s="9">
        <f t="shared" si="31"/>
        <v>0</v>
      </c>
      <c r="H285" s="9">
        <f t="shared" si="31"/>
        <v>0</v>
      </c>
      <c r="I285" s="16"/>
      <c r="J285" s="5"/>
      <c r="K285" s="6"/>
      <c r="L285" s="26"/>
      <c r="M285" s="27"/>
      <c r="N285" s="6"/>
      <c r="O285" s="8"/>
      <c r="P285" s="8"/>
      <c r="Q285" s="8"/>
    </row>
    <row r="286" spans="1:17" ht="15.75" customHeight="1" x14ac:dyDescent="0.25">
      <c r="A286" s="14">
        <v>1</v>
      </c>
      <c r="B286" s="5" t="s">
        <v>714</v>
      </c>
      <c r="C286" s="14" t="s">
        <v>715</v>
      </c>
      <c r="D286" s="14" t="s">
        <v>716</v>
      </c>
      <c r="E286" s="15" t="s">
        <v>26</v>
      </c>
      <c r="F286" s="14" t="s">
        <v>13</v>
      </c>
      <c r="G286" s="14"/>
      <c r="H286" s="14"/>
      <c r="I286" s="16" t="s">
        <v>717</v>
      </c>
      <c r="J286" s="5" t="s">
        <v>718</v>
      </c>
      <c r="K286" s="17" t="s">
        <v>718</v>
      </c>
      <c r="L286" s="33">
        <v>45191</v>
      </c>
      <c r="M286" s="34">
        <v>46287</v>
      </c>
      <c r="N286" s="6"/>
      <c r="O286" s="8">
        <v>1</v>
      </c>
      <c r="P286" s="8"/>
      <c r="Q286" s="8"/>
    </row>
    <row r="287" spans="1:17" ht="15.75" customHeight="1" x14ac:dyDescent="0.25">
      <c r="A287" s="14">
        <v>2</v>
      </c>
      <c r="B287" s="30" t="s">
        <v>719</v>
      </c>
      <c r="C287" s="30" t="s">
        <v>720</v>
      </c>
      <c r="D287" s="56" t="s">
        <v>721</v>
      </c>
      <c r="E287" s="31" t="s">
        <v>26</v>
      </c>
      <c r="F287" s="5" t="s">
        <v>13</v>
      </c>
      <c r="G287" s="3"/>
      <c r="H287" s="3"/>
      <c r="I287" s="12" t="s">
        <v>722</v>
      </c>
      <c r="J287" s="5" t="s">
        <v>723</v>
      </c>
      <c r="K287" s="17" t="s">
        <v>723</v>
      </c>
      <c r="L287" s="18">
        <v>45567</v>
      </c>
      <c r="M287" s="19">
        <v>46662</v>
      </c>
      <c r="N287" s="6"/>
      <c r="O287" s="8">
        <v>1</v>
      </c>
      <c r="P287" s="8"/>
      <c r="Q287" s="8"/>
    </row>
    <row r="288" spans="1:17" ht="15.75" customHeight="1" x14ac:dyDescent="0.25">
      <c r="A288" s="14">
        <v>3</v>
      </c>
      <c r="B288" s="5" t="s">
        <v>724</v>
      </c>
      <c r="C288" s="14" t="s">
        <v>725</v>
      </c>
      <c r="D288" s="14" t="s">
        <v>726</v>
      </c>
      <c r="E288" s="15" t="s">
        <v>26</v>
      </c>
      <c r="F288" s="14" t="s">
        <v>13</v>
      </c>
      <c r="G288" s="14"/>
      <c r="H288" s="14"/>
      <c r="I288" s="16" t="s">
        <v>727</v>
      </c>
      <c r="J288" s="5" t="s">
        <v>718</v>
      </c>
      <c r="K288" s="17" t="s">
        <v>718</v>
      </c>
      <c r="L288" s="33">
        <v>45191</v>
      </c>
      <c r="M288" s="34">
        <v>46287</v>
      </c>
      <c r="N288" s="6"/>
      <c r="O288" s="8">
        <v>1</v>
      </c>
      <c r="P288" s="8"/>
      <c r="Q288" s="8"/>
    </row>
    <row r="289" spans="1:17" ht="15.75" customHeight="1" x14ac:dyDescent="0.25">
      <c r="A289" s="14">
        <v>4</v>
      </c>
      <c r="B289" s="30" t="s">
        <v>728</v>
      </c>
      <c r="C289" s="30" t="s">
        <v>725</v>
      </c>
      <c r="D289" s="56" t="s">
        <v>729</v>
      </c>
      <c r="E289" s="31" t="s">
        <v>46</v>
      </c>
      <c r="F289" s="5" t="s">
        <v>13</v>
      </c>
      <c r="G289" s="3"/>
      <c r="H289" s="3"/>
      <c r="I289" s="12" t="s">
        <v>727</v>
      </c>
      <c r="J289" s="5" t="s">
        <v>723</v>
      </c>
      <c r="K289" s="17" t="s">
        <v>723</v>
      </c>
      <c r="L289" s="18">
        <v>45567</v>
      </c>
      <c r="M289" s="19">
        <v>46662</v>
      </c>
      <c r="N289" s="6"/>
      <c r="O289" s="8"/>
      <c r="P289" s="8"/>
      <c r="Q289" s="8"/>
    </row>
    <row r="290" spans="1:17" ht="15.75" customHeight="1" x14ac:dyDescent="0.25">
      <c r="A290" s="14">
        <v>5</v>
      </c>
      <c r="B290" s="30" t="s">
        <v>730</v>
      </c>
      <c r="C290" s="30" t="s">
        <v>731</v>
      </c>
      <c r="D290" s="56" t="s">
        <v>65</v>
      </c>
      <c r="E290" s="31" t="s">
        <v>26</v>
      </c>
      <c r="F290" s="5" t="s">
        <v>13</v>
      </c>
      <c r="G290" s="3"/>
      <c r="H290" s="3"/>
      <c r="I290" s="12" t="s">
        <v>732</v>
      </c>
      <c r="J290" s="5" t="s">
        <v>733</v>
      </c>
      <c r="K290" s="17" t="s">
        <v>733</v>
      </c>
      <c r="L290" s="18">
        <v>45567</v>
      </c>
      <c r="M290" s="19">
        <v>46662</v>
      </c>
      <c r="N290" s="6"/>
      <c r="O290" s="8">
        <v>1</v>
      </c>
      <c r="P290" s="8"/>
      <c r="Q290" s="8"/>
    </row>
    <row r="291" spans="1:17" ht="15.75" customHeight="1" x14ac:dyDescent="0.25">
      <c r="A291" s="14">
        <v>6</v>
      </c>
      <c r="B291" s="30" t="s">
        <v>734</v>
      </c>
      <c r="C291" s="30" t="s">
        <v>735</v>
      </c>
      <c r="D291" s="56" t="s">
        <v>736</v>
      </c>
      <c r="E291" s="31" t="s">
        <v>26</v>
      </c>
      <c r="F291" s="5" t="s">
        <v>13</v>
      </c>
      <c r="G291" s="3"/>
      <c r="H291" s="3"/>
      <c r="I291" s="12" t="s">
        <v>737</v>
      </c>
      <c r="J291" s="5" t="s">
        <v>723</v>
      </c>
      <c r="K291" s="17" t="s">
        <v>723</v>
      </c>
      <c r="L291" s="18">
        <v>45567</v>
      </c>
      <c r="M291" s="19">
        <v>46662</v>
      </c>
      <c r="N291" s="6"/>
      <c r="O291" s="8">
        <v>1</v>
      </c>
      <c r="P291" s="8"/>
      <c r="Q291" s="8"/>
    </row>
    <row r="292" spans="1:17" ht="15.75" customHeight="1" x14ac:dyDescent="0.25">
      <c r="A292" s="9">
        <v>31</v>
      </c>
      <c r="B292" s="9" t="s">
        <v>738</v>
      </c>
      <c r="C292" s="9">
        <f t="array" ref="C292">SUMPRODUCT(1/COUNTIF(C293:C297,C293:C297))</f>
        <v>5</v>
      </c>
      <c r="D292" s="9" t="s">
        <v>739</v>
      </c>
      <c r="E292" s="9">
        <f>SUM(F292:H292)</f>
        <v>5</v>
      </c>
      <c r="F292" s="9">
        <f t="shared" ref="F292:H292" si="32">COUNTA(F293:F297)</f>
        <v>5</v>
      </c>
      <c r="G292" s="9">
        <f t="shared" si="32"/>
        <v>0</v>
      </c>
      <c r="H292" s="9">
        <f t="shared" si="32"/>
        <v>0</v>
      </c>
      <c r="I292" s="16"/>
      <c r="J292" s="5"/>
      <c r="K292" s="6"/>
      <c r="L292" s="26"/>
      <c r="M292" s="27"/>
      <c r="N292" s="6"/>
      <c r="O292" s="8"/>
      <c r="P292" s="8"/>
      <c r="Q292" s="8"/>
    </row>
    <row r="293" spans="1:17" ht="15.75" customHeight="1" x14ac:dyDescent="0.25">
      <c r="A293" s="14">
        <v>1</v>
      </c>
      <c r="B293" s="5" t="s">
        <v>740</v>
      </c>
      <c r="C293" s="14" t="s">
        <v>741</v>
      </c>
      <c r="D293" s="14" t="s">
        <v>742</v>
      </c>
      <c r="E293" s="15" t="s">
        <v>26</v>
      </c>
      <c r="F293" s="14" t="s">
        <v>13</v>
      </c>
      <c r="G293" s="14"/>
      <c r="H293" s="14"/>
      <c r="I293" s="16" t="s">
        <v>743</v>
      </c>
      <c r="J293" s="5" t="s">
        <v>718</v>
      </c>
      <c r="K293" s="17" t="s">
        <v>718</v>
      </c>
      <c r="L293" s="33">
        <v>45191</v>
      </c>
      <c r="M293" s="34">
        <v>46287</v>
      </c>
      <c r="N293" s="6"/>
      <c r="O293" s="8">
        <v>1</v>
      </c>
      <c r="P293" s="8"/>
      <c r="Q293" s="8"/>
    </row>
    <row r="294" spans="1:17" ht="15.75" customHeight="1" x14ac:dyDescent="0.25">
      <c r="A294" s="14">
        <v>2</v>
      </c>
      <c r="B294" s="5" t="s">
        <v>744</v>
      </c>
      <c r="C294" s="14" t="s">
        <v>745</v>
      </c>
      <c r="D294" s="14" t="s">
        <v>746</v>
      </c>
      <c r="E294" s="15" t="s">
        <v>26</v>
      </c>
      <c r="F294" s="14" t="s">
        <v>13</v>
      </c>
      <c r="G294" s="14"/>
      <c r="H294" s="14"/>
      <c r="I294" s="16" t="s">
        <v>747</v>
      </c>
      <c r="J294" s="5" t="s">
        <v>718</v>
      </c>
      <c r="K294" s="17" t="s">
        <v>718</v>
      </c>
      <c r="L294" s="33">
        <v>45191</v>
      </c>
      <c r="M294" s="34">
        <v>46287</v>
      </c>
      <c r="N294" s="6"/>
      <c r="O294" s="8"/>
      <c r="P294" s="8">
        <v>1</v>
      </c>
      <c r="Q294" s="8"/>
    </row>
    <row r="295" spans="1:17" ht="15.75" customHeight="1" x14ac:dyDescent="0.25">
      <c r="A295" s="14">
        <v>3</v>
      </c>
      <c r="B295" s="5" t="s">
        <v>748</v>
      </c>
      <c r="C295" s="14" t="s">
        <v>749</v>
      </c>
      <c r="D295" s="14" t="s">
        <v>750</v>
      </c>
      <c r="E295" s="15" t="s">
        <v>26</v>
      </c>
      <c r="F295" s="14" t="s">
        <v>13</v>
      </c>
      <c r="G295" s="14"/>
      <c r="H295" s="14"/>
      <c r="I295" s="16" t="s">
        <v>751</v>
      </c>
      <c r="J295" s="5" t="s">
        <v>718</v>
      </c>
      <c r="K295" s="17" t="s">
        <v>718</v>
      </c>
      <c r="L295" s="33">
        <v>45191</v>
      </c>
      <c r="M295" s="34">
        <v>46287</v>
      </c>
      <c r="N295" s="6"/>
      <c r="O295" s="8">
        <v>1</v>
      </c>
      <c r="P295" s="8"/>
      <c r="Q295" s="8"/>
    </row>
    <row r="296" spans="1:17" ht="15.75" customHeight="1" x14ac:dyDescent="0.25">
      <c r="A296" s="14">
        <v>4</v>
      </c>
      <c r="B296" s="5" t="s">
        <v>752</v>
      </c>
      <c r="C296" s="14" t="s">
        <v>753</v>
      </c>
      <c r="D296" s="14"/>
      <c r="E296" s="15" t="s">
        <v>26</v>
      </c>
      <c r="F296" s="5" t="s">
        <v>13</v>
      </c>
      <c r="G296" s="5"/>
      <c r="H296" s="5"/>
      <c r="I296" s="32" t="s">
        <v>754</v>
      </c>
      <c r="J296" s="5" t="s">
        <v>755</v>
      </c>
      <c r="K296" s="17" t="s">
        <v>756</v>
      </c>
      <c r="L296" s="33">
        <v>45191</v>
      </c>
      <c r="M296" s="34">
        <v>46287</v>
      </c>
      <c r="N296" s="6"/>
      <c r="O296" s="8"/>
      <c r="P296" s="8">
        <v>1</v>
      </c>
      <c r="Q296" s="8"/>
    </row>
    <row r="297" spans="1:17" ht="15.75" customHeight="1" x14ac:dyDescent="0.25">
      <c r="A297" s="14">
        <v>5</v>
      </c>
      <c r="B297" s="30" t="s">
        <v>757</v>
      </c>
      <c r="C297" s="30" t="s">
        <v>758</v>
      </c>
      <c r="D297" s="56" t="s">
        <v>759</v>
      </c>
      <c r="E297" s="31" t="s">
        <v>26</v>
      </c>
      <c r="F297" s="5" t="s">
        <v>13</v>
      </c>
      <c r="G297" s="3"/>
      <c r="H297" s="3"/>
      <c r="I297" s="12" t="s">
        <v>760</v>
      </c>
      <c r="J297" s="5" t="s">
        <v>723</v>
      </c>
      <c r="K297" s="17" t="s">
        <v>723</v>
      </c>
      <c r="L297" s="18">
        <v>45567</v>
      </c>
      <c r="M297" s="19">
        <v>46662</v>
      </c>
      <c r="N297" s="6"/>
      <c r="O297" s="8">
        <v>1</v>
      </c>
      <c r="P297" s="8"/>
      <c r="Q297" s="8"/>
    </row>
    <row r="298" spans="1:17" ht="15.75" customHeight="1" x14ac:dyDescent="0.25">
      <c r="A298" s="9">
        <v>32</v>
      </c>
      <c r="B298" s="9" t="s">
        <v>761</v>
      </c>
      <c r="C298" s="9">
        <f t="array" ref="C298">SUMPRODUCT(1/COUNTIF(C299:C303,C299:C303))</f>
        <v>4</v>
      </c>
      <c r="D298" s="9" t="s">
        <v>762</v>
      </c>
      <c r="E298" s="9">
        <f>SUM(F298:H298)</f>
        <v>5</v>
      </c>
      <c r="F298" s="9">
        <f t="shared" ref="F298:H298" si="33">COUNTA(F299:F303)</f>
        <v>5</v>
      </c>
      <c r="G298" s="9">
        <f t="shared" si="33"/>
        <v>0</v>
      </c>
      <c r="H298" s="9">
        <f t="shared" si="33"/>
        <v>0</v>
      </c>
      <c r="I298" s="16"/>
      <c r="J298" s="5"/>
      <c r="K298" s="6"/>
      <c r="L298" s="26"/>
      <c r="M298" s="27"/>
      <c r="N298" s="6"/>
      <c r="O298" s="8"/>
      <c r="P298" s="8"/>
      <c r="Q298" s="8"/>
    </row>
    <row r="299" spans="1:17" ht="15.75" customHeight="1" x14ac:dyDescent="0.25">
      <c r="A299" s="14">
        <v>1</v>
      </c>
      <c r="B299" s="5" t="s">
        <v>763</v>
      </c>
      <c r="C299" s="14" t="s">
        <v>764</v>
      </c>
      <c r="D299" s="14" t="s">
        <v>765</v>
      </c>
      <c r="E299" s="15" t="s">
        <v>26</v>
      </c>
      <c r="F299" s="14" t="s">
        <v>13</v>
      </c>
      <c r="G299" s="14"/>
      <c r="H299" s="14"/>
      <c r="I299" s="16" t="s">
        <v>766</v>
      </c>
      <c r="J299" s="5" t="s">
        <v>718</v>
      </c>
      <c r="K299" s="17" t="s">
        <v>718</v>
      </c>
      <c r="L299" s="33">
        <v>45191</v>
      </c>
      <c r="M299" s="34">
        <v>46287</v>
      </c>
      <c r="N299" s="6"/>
      <c r="O299" s="8">
        <v>1</v>
      </c>
      <c r="P299" s="8"/>
      <c r="Q299" s="8"/>
    </row>
    <row r="300" spans="1:17" ht="15.75" customHeight="1" x14ac:dyDescent="0.25">
      <c r="A300" s="14">
        <v>2</v>
      </c>
      <c r="B300" s="5" t="s">
        <v>767</v>
      </c>
      <c r="C300" s="14" t="s">
        <v>768</v>
      </c>
      <c r="D300" s="14" t="s">
        <v>769</v>
      </c>
      <c r="E300" s="15" t="s">
        <v>93</v>
      </c>
      <c r="F300" s="14" t="s">
        <v>13</v>
      </c>
      <c r="G300" s="14"/>
      <c r="H300" s="14"/>
      <c r="I300" s="16" t="s">
        <v>770</v>
      </c>
      <c r="J300" s="5" t="s">
        <v>718</v>
      </c>
      <c r="K300" s="17" t="s">
        <v>718</v>
      </c>
      <c r="L300" s="33">
        <v>45191</v>
      </c>
      <c r="M300" s="34">
        <v>46287</v>
      </c>
      <c r="N300" s="6"/>
      <c r="O300" s="8">
        <v>1</v>
      </c>
      <c r="P300" s="8"/>
      <c r="Q300" s="8"/>
    </row>
    <row r="301" spans="1:17" ht="15.75" customHeight="1" x14ac:dyDescent="0.25">
      <c r="A301" s="14">
        <v>3</v>
      </c>
      <c r="B301" s="5" t="s">
        <v>771</v>
      </c>
      <c r="C301" s="5" t="s">
        <v>772</v>
      </c>
      <c r="D301" s="58" t="s">
        <v>773</v>
      </c>
      <c r="E301" s="31" t="s">
        <v>26</v>
      </c>
      <c r="F301" s="5" t="s">
        <v>13</v>
      </c>
      <c r="G301" s="3"/>
      <c r="H301" s="3"/>
      <c r="I301" s="12" t="s">
        <v>774</v>
      </c>
      <c r="J301" s="5" t="s">
        <v>723</v>
      </c>
      <c r="K301" s="17" t="s">
        <v>723</v>
      </c>
      <c r="L301" s="18">
        <v>45567</v>
      </c>
      <c r="M301" s="19">
        <v>46662</v>
      </c>
      <c r="N301" s="6"/>
      <c r="O301" s="8"/>
      <c r="P301" s="8">
        <v>1</v>
      </c>
      <c r="Q301" s="8"/>
    </row>
    <row r="302" spans="1:17" ht="15.75" customHeight="1" x14ac:dyDescent="0.25">
      <c r="A302" s="14">
        <v>4</v>
      </c>
      <c r="B302" s="30" t="s">
        <v>775</v>
      </c>
      <c r="C302" s="30" t="s">
        <v>772</v>
      </c>
      <c r="D302" s="58" t="s">
        <v>773</v>
      </c>
      <c r="E302" s="31" t="s">
        <v>26</v>
      </c>
      <c r="F302" s="5" t="s">
        <v>13</v>
      </c>
      <c r="G302" s="3"/>
      <c r="H302" s="3"/>
      <c r="I302" s="12" t="s">
        <v>774</v>
      </c>
      <c r="J302" s="5" t="s">
        <v>723</v>
      </c>
      <c r="K302" s="17" t="s">
        <v>723</v>
      </c>
      <c r="L302" s="18">
        <v>45567</v>
      </c>
      <c r="M302" s="19">
        <v>46662</v>
      </c>
      <c r="N302" s="6"/>
      <c r="O302" s="8"/>
      <c r="P302" s="8"/>
      <c r="Q302" s="8"/>
    </row>
    <row r="303" spans="1:17" ht="15.75" customHeight="1" x14ac:dyDescent="0.25">
      <c r="A303" s="14">
        <v>5</v>
      </c>
      <c r="B303" s="5" t="s">
        <v>776</v>
      </c>
      <c r="C303" s="14" t="s">
        <v>777</v>
      </c>
      <c r="D303" s="14" t="s">
        <v>778</v>
      </c>
      <c r="E303" s="15" t="s">
        <v>26</v>
      </c>
      <c r="F303" s="14" t="s">
        <v>13</v>
      </c>
      <c r="G303" s="14"/>
      <c r="H303" s="14"/>
      <c r="I303" s="16" t="s">
        <v>779</v>
      </c>
      <c r="J303" s="5" t="s">
        <v>718</v>
      </c>
      <c r="K303" s="17" t="s">
        <v>718</v>
      </c>
      <c r="L303" s="33">
        <v>45191</v>
      </c>
      <c r="M303" s="34">
        <v>46287</v>
      </c>
      <c r="N303" s="6"/>
      <c r="O303" s="8">
        <v>1</v>
      </c>
      <c r="P303" s="8"/>
      <c r="Q303" s="8"/>
    </row>
    <row r="304" spans="1:17" ht="15.75" customHeight="1" x14ac:dyDescent="0.25">
      <c r="A304" s="9">
        <v>33</v>
      </c>
      <c r="B304" s="9" t="s">
        <v>780</v>
      </c>
      <c r="C304" s="9">
        <f t="array" ref="C304">SUMPRODUCT(1/COUNTIF(C305:C310,C305:C310))</f>
        <v>6</v>
      </c>
      <c r="D304" s="9" t="s">
        <v>781</v>
      </c>
      <c r="E304" s="9">
        <f>SUM(F304:H304)</f>
        <v>6</v>
      </c>
      <c r="F304" s="9">
        <f>COUNTA(F305:F310)</f>
        <v>6</v>
      </c>
      <c r="G304" s="9">
        <f t="shared" ref="G304:H304" si="34">COUNTA(G305:G308)</f>
        <v>0</v>
      </c>
      <c r="H304" s="9">
        <f t="shared" si="34"/>
        <v>0</v>
      </c>
      <c r="I304" s="16"/>
      <c r="J304" s="5"/>
      <c r="K304" s="6"/>
      <c r="L304" s="26"/>
      <c r="M304" s="27"/>
      <c r="N304" s="6"/>
      <c r="O304" s="8"/>
      <c r="P304" s="8"/>
      <c r="Q304" s="8"/>
    </row>
    <row r="305" spans="1:17" ht="15.75" customHeight="1" x14ac:dyDescent="0.25">
      <c r="A305" s="14">
        <v>1</v>
      </c>
      <c r="B305" s="5" t="s">
        <v>782</v>
      </c>
      <c r="C305" s="14" t="s">
        <v>783</v>
      </c>
      <c r="D305" s="14" t="s">
        <v>784</v>
      </c>
      <c r="E305" s="15" t="s">
        <v>26</v>
      </c>
      <c r="F305" s="14" t="s">
        <v>13</v>
      </c>
      <c r="G305" s="14"/>
      <c r="H305" s="14"/>
      <c r="I305" s="16" t="s">
        <v>785</v>
      </c>
      <c r="J305" s="5" t="s">
        <v>718</v>
      </c>
      <c r="K305" s="17" t="s">
        <v>718</v>
      </c>
      <c r="L305" s="33">
        <v>45191</v>
      </c>
      <c r="M305" s="34">
        <v>46287</v>
      </c>
      <c r="N305" s="6"/>
      <c r="O305" s="8">
        <v>1</v>
      </c>
      <c r="P305" s="8"/>
      <c r="Q305" s="8"/>
    </row>
    <row r="306" spans="1:17" ht="15.75" customHeight="1" x14ac:dyDescent="0.25">
      <c r="A306" s="14">
        <v>2</v>
      </c>
      <c r="B306" s="5" t="s">
        <v>786</v>
      </c>
      <c r="C306" s="14" t="s">
        <v>787</v>
      </c>
      <c r="D306" s="14" t="s">
        <v>788</v>
      </c>
      <c r="E306" s="15" t="s">
        <v>26</v>
      </c>
      <c r="F306" s="14" t="s">
        <v>13</v>
      </c>
      <c r="G306" s="14"/>
      <c r="H306" s="14"/>
      <c r="I306" s="16" t="s">
        <v>789</v>
      </c>
      <c r="J306" s="5" t="s">
        <v>718</v>
      </c>
      <c r="K306" s="17" t="s">
        <v>718</v>
      </c>
      <c r="L306" s="33">
        <v>45191</v>
      </c>
      <c r="M306" s="34">
        <v>46287</v>
      </c>
      <c r="N306" s="6"/>
      <c r="O306" s="8">
        <v>1</v>
      </c>
      <c r="P306" s="8"/>
      <c r="Q306" s="8"/>
    </row>
    <row r="307" spans="1:17" ht="15.75" customHeight="1" x14ac:dyDescent="0.25">
      <c r="A307" s="14">
        <v>3</v>
      </c>
      <c r="B307" s="30" t="s">
        <v>790</v>
      </c>
      <c r="C307" s="30" t="s">
        <v>791</v>
      </c>
      <c r="D307" s="56" t="s">
        <v>788</v>
      </c>
      <c r="E307" s="31" t="s">
        <v>46</v>
      </c>
      <c r="F307" s="5" t="s">
        <v>13</v>
      </c>
      <c r="G307" s="3"/>
      <c r="H307" s="3"/>
      <c r="I307" s="12" t="s">
        <v>792</v>
      </c>
      <c r="J307" s="5" t="s">
        <v>723</v>
      </c>
      <c r="K307" s="17" t="s">
        <v>723</v>
      </c>
      <c r="L307" s="18">
        <v>45567</v>
      </c>
      <c r="M307" s="19">
        <v>46662</v>
      </c>
      <c r="N307" s="6"/>
      <c r="O307" s="8">
        <v>1</v>
      </c>
      <c r="P307" s="8"/>
      <c r="Q307" s="8"/>
    </row>
    <row r="308" spans="1:17" ht="15.75" customHeight="1" x14ac:dyDescent="0.25">
      <c r="A308" s="14">
        <v>4</v>
      </c>
      <c r="B308" s="30" t="s">
        <v>793</v>
      </c>
      <c r="C308" s="30" t="s">
        <v>794</v>
      </c>
      <c r="D308" s="56" t="s">
        <v>795</v>
      </c>
      <c r="E308" s="31" t="s">
        <v>26</v>
      </c>
      <c r="F308" s="5" t="s">
        <v>13</v>
      </c>
      <c r="G308" s="3"/>
      <c r="H308" s="3"/>
      <c r="I308" s="12" t="s">
        <v>796</v>
      </c>
      <c r="J308" s="5" t="s">
        <v>723</v>
      </c>
      <c r="K308" s="17" t="s">
        <v>723</v>
      </c>
      <c r="L308" s="18">
        <v>45567</v>
      </c>
      <c r="M308" s="19">
        <v>46662</v>
      </c>
      <c r="N308" s="6"/>
      <c r="O308" s="8">
        <v>1</v>
      </c>
      <c r="P308" s="8"/>
      <c r="Q308" s="8"/>
    </row>
    <row r="309" spans="1:17" ht="15.75" customHeight="1" x14ac:dyDescent="0.25">
      <c r="A309" s="14">
        <v>5</v>
      </c>
      <c r="B309" s="21" t="s">
        <v>797</v>
      </c>
      <c r="C309" s="21" t="s">
        <v>798</v>
      </c>
      <c r="D309" s="13" t="s">
        <v>780</v>
      </c>
      <c r="E309" s="31" t="s">
        <v>26</v>
      </c>
      <c r="F309" s="5" t="s">
        <v>13</v>
      </c>
      <c r="G309" s="9"/>
      <c r="H309" s="9"/>
      <c r="I309" s="16"/>
      <c r="J309" s="5">
        <v>2025</v>
      </c>
      <c r="K309" s="41" t="s">
        <v>336</v>
      </c>
      <c r="L309" s="23">
        <v>46020</v>
      </c>
      <c r="M309" s="24">
        <v>47116</v>
      </c>
      <c r="N309" s="6"/>
      <c r="O309" s="8"/>
      <c r="P309" s="8"/>
      <c r="Q309" s="8">
        <v>1</v>
      </c>
    </row>
    <row r="310" spans="1:17" ht="15.75" customHeight="1" x14ac:dyDescent="0.25">
      <c r="A310" s="14">
        <v>6</v>
      </c>
      <c r="B310" s="21" t="s">
        <v>799</v>
      </c>
      <c r="C310" s="21" t="s">
        <v>800</v>
      </c>
      <c r="D310" s="13" t="s">
        <v>780</v>
      </c>
      <c r="E310" s="15" t="s">
        <v>93</v>
      </c>
      <c r="F310" s="5" t="s">
        <v>13</v>
      </c>
      <c r="G310" s="9"/>
      <c r="H310" s="9"/>
      <c r="I310" s="16"/>
      <c r="J310" s="5">
        <v>2025</v>
      </c>
      <c r="K310" s="41" t="s">
        <v>336</v>
      </c>
      <c r="L310" s="23">
        <v>46020</v>
      </c>
      <c r="M310" s="24">
        <v>47116</v>
      </c>
      <c r="N310" s="6"/>
      <c r="O310" s="8"/>
      <c r="P310" s="8"/>
      <c r="Q310" s="8">
        <v>1</v>
      </c>
    </row>
    <row r="311" spans="1:17" ht="15.75" customHeight="1" x14ac:dyDescent="0.25">
      <c r="A311" s="9">
        <v>34</v>
      </c>
      <c r="B311" s="9" t="s">
        <v>801</v>
      </c>
      <c r="C311" s="9">
        <f t="array" ref="C311">SUMPRODUCT(1/COUNTIF(C312:C315,C312:C315))</f>
        <v>4</v>
      </c>
      <c r="D311" s="9" t="s">
        <v>802</v>
      </c>
      <c r="E311" s="9">
        <f>SUM(F311:H311)</f>
        <v>4</v>
      </c>
      <c r="F311" s="9">
        <f t="shared" ref="F311:H311" si="35">COUNTA(F312:F315)</f>
        <v>4</v>
      </c>
      <c r="G311" s="9">
        <f t="shared" si="35"/>
        <v>0</v>
      </c>
      <c r="H311" s="9">
        <f t="shared" si="35"/>
        <v>0</v>
      </c>
      <c r="I311" s="16"/>
      <c r="J311" s="5"/>
      <c r="K311" s="6"/>
      <c r="L311" s="26"/>
      <c r="M311" s="27"/>
      <c r="N311" s="6"/>
      <c r="O311" s="8"/>
      <c r="P311" s="8"/>
      <c r="Q311" s="8"/>
    </row>
    <row r="312" spans="1:17" ht="15.75" customHeight="1" x14ac:dyDescent="0.25">
      <c r="A312" s="14">
        <v>1</v>
      </c>
      <c r="B312" s="5" t="s">
        <v>803</v>
      </c>
      <c r="C312" s="14" t="s">
        <v>804</v>
      </c>
      <c r="D312" s="14" t="s">
        <v>805</v>
      </c>
      <c r="E312" s="15" t="s">
        <v>26</v>
      </c>
      <c r="F312" s="14" t="s">
        <v>13</v>
      </c>
      <c r="G312" s="14"/>
      <c r="H312" s="14"/>
      <c r="I312" s="16" t="s">
        <v>806</v>
      </c>
      <c r="J312" s="5" t="s">
        <v>718</v>
      </c>
      <c r="K312" s="17" t="s">
        <v>718</v>
      </c>
      <c r="L312" s="33">
        <v>45191</v>
      </c>
      <c r="M312" s="34">
        <v>46287</v>
      </c>
      <c r="N312" s="6"/>
      <c r="O312" s="8">
        <v>1</v>
      </c>
      <c r="P312" s="8"/>
      <c r="Q312" s="8"/>
    </row>
    <row r="313" spans="1:17" ht="15.75" customHeight="1" x14ac:dyDescent="0.25">
      <c r="A313" s="14">
        <v>2</v>
      </c>
      <c r="B313" s="5" t="s">
        <v>807</v>
      </c>
      <c r="C313" s="14" t="s">
        <v>808</v>
      </c>
      <c r="D313" s="14" t="s">
        <v>809</v>
      </c>
      <c r="E313" s="15" t="s">
        <v>26</v>
      </c>
      <c r="F313" s="14" t="s">
        <v>13</v>
      </c>
      <c r="G313" s="14"/>
      <c r="H313" s="14"/>
      <c r="I313" s="16" t="s">
        <v>810</v>
      </c>
      <c r="J313" s="5" t="s">
        <v>718</v>
      </c>
      <c r="K313" s="17" t="s">
        <v>718</v>
      </c>
      <c r="L313" s="33">
        <v>45191</v>
      </c>
      <c r="M313" s="34">
        <v>46287</v>
      </c>
      <c r="N313" s="6"/>
      <c r="O313" s="8">
        <v>1</v>
      </c>
      <c r="P313" s="8"/>
      <c r="Q313" s="8"/>
    </row>
    <row r="314" spans="1:17" ht="15.75" customHeight="1" x14ac:dyDescent="0.25">
      <c r="A314" s="14">
        <v>3</v>
      </c>
      <c r="B314" s="30" t="s">
        <v>811</v>
      </c>
      <c r="C314" s="30" t="s">
        <v>812</v>
      </c>
      <c r="D314" s="56" t="s">
        <v>813</v>
      </c>
      <c r="E314" s="31" t="s">
        <v>26</v>
      </c>
      <c r="F314" s="5" t="s">
        <v>13</v>
      </c>
      <c r="G314" s="3"/>
      <c r="H314" s="3"/>
      <c r="I314" s="12" t="s">
        <v>814</v>
      </c>
      <c r="J314" s="5" t="s">
        <v>723</v>
      </c>
      <c r="K314" s="17" t="s">
        <v>723</v>
      </c>
      <c r="L314" s="18">
        <v>45567</v>
      </c>
      <c r="M314" s="19">
        <v>46662</v>
      </c>
      <c r="N314" s="6"/>
      <c r="O314" s="8"/>
      <c r="P314" s="8"/>
      <c r="Q314" s="8">
        <v>1</v>
      </c>
    </row>
    <row r="315" spans="1:17" ht="15.75" customHeight="1" x14ac:dyDescent="0.25">
      <c r="A315" s="14">
        <v>4</v>
      </c>
      <c r="B315" s="30" t="s">
        <v>815</v>
      </c>
      <c r="C315" s="30" t="s">
        <v>816</v>
      </c>
      <c r="D315" s="56" t="s">
        <v>817</v>
      </c>
      <c r="E315" s="31" t="s">
        <v>26</v>
      </c>
      <c r="F315" s="5" t="s">
        <v>13</v>
      </c>
      <c r="G315" s="3"/>
      <c r="H315" s="3"/>
      <c r="I315" s="12" t="s">
        <v>818</v>
      </c>
      <c r="J315" s="5" t="s">
        <v>733</v>
      </c>
      <c r="K315" s="17" t="s">
        <v>733</v>
      </c>
      <c r="L315" s="18">
        <v>45567</v>
      </c>
      <c r="M315" s="19">
        <v>46662</v>
      </c>
      <c r="N315" s="6"/>
      <c r="O315" s="8">
        <v>1</v>
      </c>
      <c r="P315" s="8"/>
      <c r="Q315" s="8"/>
    </row>
    <row r="316" spans="1:17" ht="15.75" customHeight="1" x14ac:dyDescent="0.25">
      <c r="A316" s="9">
        <v>35</v>
      </c>
      <c r="B316" s="9" t="s">
        <v>819</v>
      </c>
      <c r="C316" s="9">
        <f t="array" ref="C316">SUMPRODUCT(1/COUNTIF(C317:C322,C317:C322))</f>
        <v>6</v>
      </c>
      <c r="D316" s="9" t="s">
        <v>820</v>
      </c>
      <c r="E316" s="9">
        <f>SUM(F316:H316)</f>
        <v>6</v>
      </c>
      <c r="F316" s="9">
        <f t="shared" ref="F316:H316" si="36">COUNTA(F317:F322)</f>
        <v>6</v>
      </c>
      <c r="G316" s="9">
        <f t="shared" si="36"/>
        <v>0</v>
      </c>
      <c r="H316" s="9">
        <f t="shared" si="36"/>
        <v>0</v>
      </c>
      <c r="I316" s="16"/>
      <c r="J316" s="5"/>
      <c r="K316" s="6"/>
      <c r="L316" s="26"/>
      <c r="M316" s="27"/>
      <c r="N316" s="6"/>
      <c r="O316" s="8"/>
      <c r="P316" s="8"/>
      <c r="Q316" s="8"/>
    </row>
    <row r="317" spans="1:17" ht="15.75" customHeight="1" x14ac:dyDescent="0.25">
      <c r="A317" s="14">
        <v>1</v>
      </c>
      <c r="B317" s="5" t="s">
        <v>821</v>
      </c>
      <c r="C317" s="14" t="s">
        <v>822</v>
      </c>
      <c r="D317" s="14" t="s">
        <v>823</v>
      </c>
      <c r="E317" s="15" t="s">
        <v>26</v>
      </c>
      <c r="F317" s="14" t="s">
        <v>13</v>
      </c>
      <c r="G317" s="14"/>
      <c r="H317" s="14"/>
      <c r="I317" s="16" t="s">
        <v>824</v>
      </c>
      <c r="J317" s="5" t="s">
        <v>718</v>
      </c>
      <c r="K317" s="17" t="s">
        <v>718</v>
      </c>
      <c r="L317" s="33">
        <v>45191</v>
      </c>
      <c r="M317" s="34">
        <v>46287</v>
      </c>
      <c r="N317" s="6"/>
      <c r="O317" s="8">
        <v>1</v>
      </c>
      <c r="P317" s="8"/>
      <c r="Q317" s="8"/>
    </row>
    <row r="318" spans="1:17" ht="15.75" customHeight="1" x14ac:dyDescent="0.25">
      <c r="A318" s="14">
        <v>2</v>
      </c>
      <c r="B318" s="5" t="s">
        <v>825</v>
      </c>
      <c r="C318" s="14" t="s">
        <v>826</v>
      </c>
      <c r="D318" s="14" t="s">
        <v>827</v>
      </c>
      <c r="E318" s="15" t="s">
        <v>26</v>
      </c>
      <c r="F318" s="14" t="s">
        <v>13</v>
      </c>
      <c r="G318" s="14"/>
      <c r="H318" s="14"/>
      <c r="I318" s="16" t="s">
        <v>828</v>
      </c>
      <c r="J318" s="37" t="s">
        <v>718</v>
      </c>
      <c r="K318" s="17" t="s">
        <v>718</v>
      </c>
      <c r="L318" s="33">
        <v>45191</v>
      </c>
      <c r="M318" s="34">
        <v>46287</v>
      </c>
      <c r="N318" s="6"/>
      <c r="O318" s="8">
        <v>1</v>
      </c>
      <c r="P318" s="8"/>
      <c r="Q318" s="8"/>
    </row>
    <row r="319" spans="1:17" ht="15.75" customHeight="1" x14ac:dyDescent="0.25">
      <c r="A319" s="14">
        <v>3</v>
      </c>
      <c r="B319" s="30" t="s">
        <v>829</v>
      </c>
      <c r="C319" s="30" t="s">
        <v>830</v>
      </c>
      <c r="D319" s="56" t="s">
        <v>831</v>
      </c>
      <c r="E319" s="31" t="s">
        <v>26</v>
      </c>
      <c r="F319" s="5" t="s">
        <v>13</v>
      </c>
      <c r="G319" s="3"/>
      <c r="H319" s="3"/>
      <c r="I319" s="12" t="s">
        <v>832</v>
      </c>
      <c r="J319" s="5" t="s">
        <v>723</v>
      </c>
      <c r="K319" s="17" t="s">
        <v>723</v>
      </c>
      <c r="L319" s="18">
        <v>45567</v>
      </c>
      <c r="M319" s="19">
        <v>46662</v>
      </c>
      <c r="N319" s="6"/>
      <c r="O319" s="8">
        <v>1</v>
      </c>
      <c r="P319" s="8"/>
      <c r="Q319" s="8"/>
    </row>
    <row r="320" spans="1:17" ht="15.75" customHeight="1" x14ac:dyDescent="0.25">
      <c r="A320" s="14">
        <v>4</v>
      </c>
      <c r="B320" s="30" t="s">
        <v>833</v>
      </c>
      <c r="C320" s="30" t="s">
        <v>834</v>
      </c>
      <c r="D320" s="56" t="s">
        <v>835</v>
      </c>
      <c r="E320" s="31" t="s">
        <v>26</v>
      </c>
      <c r="F320" s="5" t="s">
        <v>13</v>
      </c>
      <c r="G320" s="3"/>
      <c r="H320" s="3"/>
      <c r="I320" s="12" t="s">
        <v>836</v>
      </c>
      <c r="J320" s="5" t="s">
        <v>733</v>
      </c>
      <c r="K320" s="17" t="s">
        <v>733</v>
      </c>
      <c r="L320" s="18">
        <v>45567</v>
      </c>
      <c r="M320" s="19">
        <v>46662</v>
      </c>
      <c r="N320" s="6"/>
      <c r="O320" s="8">
        <v>1</v>
      </c>
      <c r="P320" s="8"/>
      <c r="Q320" s="8"/>
    </row>
    <row r="321" spans="1:17" ht="15.75" customHeight="1" x14ac:dyDescent="0.25">
      <c r="A321" s="14">
        <v>5</v>
      </c>
      <c r="B321" s="30" t="s">
        <v>837</v>
      </c>
      <c r="C321" s="30" t="s">
        <v>838</v>
      </c>
      <c r="D321" s="56" t="s">
        <v>839</v>
      </c>
      <c r="E321" s="31" t="s">
        <v>26</v>
      </c>
      <c r="F321" s="5" t="s">
        <v>13</v>
      </c>
      <c r="G321" s="3"/>
      <c r="H321" s="3"/>
      <c r="I321" s="12" t="s">
        <v>840</v>
      </c>
      <c r="J321" s="5" t="s">
        <v>733</v>
      </c>
      <c r="K321" s="17" t="s">
        <v>733</v>
      </c>
      <c r="L321" s="18">
        <v>45567</v>
      </c>
      <c r="M321" s="19">
        <v>46662</v>
      </c>
      <c r="N321" s="6"/>
      <c r="O321" s="8">
        <v>1</v>
      </c>
      <c r="P321" s="8"/>
      <c r="Q321" s="8"/>
    </row>
    <row r="322" spans="1:17" ht="15.75" customHeight="1" x14ac:dyDescent="0.25">
      <c r="A322" s="14">
        <v>6</v>
      </c>
      <c r="B322" s="30" t="s">
        <v>841</v>
      </c>
      <c r="C322" s="30" t="s">
        <v>842</v>
      </c>
      <c r="D322" s="56" t="s">
        <v>843</v>
      </c>
      <c r="E322" s="31" t="s">
        <v>26</v>
      </c>
      <c r="F322" s="5" t="s">
        <v>13</v>
      </c>
      <c r="G322" s="3"/>
      <c r="H322" s="3"/>
      <c r="I322" s="12" t="s">
        <v>844</v>
      </c>
      <c r="J322" s="5" t="s">
        <v>733</v>
      </c>
      <c r="K322" s="17" t="s">
        <v>733</v>
      </c>
      <c r="L322" s="18">
        <v>45567</v>
      </c>
      <c r="M322" s="19">
        <v>46662</v>
      </c>
      <c r="N322" s="6"/>
      <c r="O322" s="8">
        <v>1</v>
      </c>
      <c r="P322" s="8"/>
      <c r="Q322" s="8"/>
    </row>
    <row r="323" spans="1:17" ht="15.75" customHeight="1" x14ac:dyDescent="0.25">
      <c r="A323" s="9">
        <v>36</v>
      </c>
      <c r="B323" s="9" t="s">
        <v>845</v>
      </c>
      <c r="C323" s="9">
        <f t="array" ref="C323">SUMPRODUCT(1/COUNTIF(C324:C336,C324:C336))</f>
        <v>10</v>
      </c>
      <c r="D323" s="9" t="s">
        <v>846</v>
      </c>
      <c r="E323" s="9">
        <f>SUM(F323:H323)</f>
        <v>13</v>
      </c>
      <c r="F323" s="9">
        <f t="shared" ref="F323:H323" si="37">COUNTA(F324:F336)</f>
        <v>13</v>
      </c>
      <c r="G323" s="9">
        <f t="shared" si="37"/>
        <v>0</v>
      </c>
      <c r="H323" s="9">
        <f t="shared" si="37"/>
        <v>0</v>
      </c>
      <c r="I323" s="16"/>
      <c r="J323" s="5"/>
      <c r="K323" s="6"/>
      <c r="L323" s="26"/>
      <c r="M323" s="27"/>
      <c r="N323" s="6"/>
      <c r="O323" s="8"/>
      <c r="P323" s="8"/>
      <c r="Q323" s="8"/>
    </row>
    <row r="324" spans="1:17" ht="15.75" customHeight="1" x14ac:dyDescent="0.25">
      <c r="A324" s="14">
        <v>1</v>
      </c>
      <c r="B324" s="5" t="s">
        <v>847</v>
      </c>
      <c r="C324" s="14" t="s">
        <v>848</v>
      </c>
      <c r="D324" s="14" t="s">
        <v>849</v>
      </c>
      <c r="E324" s="15" t="s">
        <v>26</v>
      </c>
      <c r="F324" s="14" t="s">
        <v>13</v>
      </c>
      <c r="G324" s="14"/>
      <c r="H324" s="14"/>
      <c r="I324" s="16" t="s">
        <v>850</v>
      </c>
      <c r="J324" s="5" t="s">
        <v>755</v>
      </c>
      <c r="K324" s="17" t="s">
        <v>756</v>
      </c>
      <c r="L324" s="18">
        <v>45191</v>
      </c>
      <c r="M324" s="19">
        <v>46287</v>
      </c>
      <c r="N324" s="6"/>
      <c r="O324" s="8">
        <v>1</v>
      </c>
      <c r="P324" s="8"/>
      <c r="Q324" s="8"/>
    </row>
    <row r="325" spans="1:17" ht="15.75" customHeight="1" x14ac:dyDescent="0.25">
      <c r="A325" s="14">
        <v>2</v>
      </c>
      <c r="B325" s="5" t="s">
        <v>851</v>
      </c>
      <c r="C325" s="14" t="s">
        <v>852</v>
      </c>
      <c r="D325" s="14" t="s">
        <v>853</v>
      </c>
      <c r="E325" s="15" t="s">
        <v>26</v>
      </c>
      <c r="F325" s="14" t="s">
        <v>13</v>
      </c>
      <c r="G325" s="14"/>
      <c r="H325" s="14"/>
      <c r="I325" s="16" t="s">
        <v>854</v>
      </c>
      <c r="J325" s="5" t="s">
        <v>718</v>
      </c>
      <c r="K325" s="17" t="s">
        <v>718</v>
      </c>
      <c r="L325" s="18">
        <v>45191</v>
      </c>
      <c r="M325" s="19">
        <v>46287</v>
      </c>
      <c r="N325" s="6"/>
      <c r="O325" s="8">
        <v>1</v>
      </c>
      <c r="P325" s="8"/>
      <c r="Q325" s="8"/>
    </row>
    <row r="326" spans="1:17" ht="15.75" customHeight="1" x14ac:dyDescent="0.25">
      <c r="A326" s="14">
        <v>3</v>
      </c>
      <c r="B326" s="5" t="s">
        <v>855</v>
      </c>
      <c r="C326" s="14" t="s">
        <v>856</v>
      </c>
      <c r="D326" s="14" t="s">
        <v>853</v>
      </c>
      <c r="E326" s="15" t="s">
        <v>26</v>
      </c>
      <c r="F326" s="14" t="s">
        <v>13</v>
      </c>
      <c r="G326" s="14"/>
      <c r="H326" s="14"/>
      <c r="I326" s="16" t="s">
        <v>857</v>
      </c>
      <c r="J326" s="5" t="s">
        <v>718</v>
      </c>
      <c r="K326" s="17" t="s">
        <v>718</v>
      </c>
      <c r="L326" s="18">
        <v>45191</v>
      </c>
      <c r="M326" s="19">
        <v>46287</v>
      </c>
      <c r="N326" s="6"/>
      <c r="O326" s="8">
        <v>1</v>
      </c>
      <c r="P326" s="8"/>
      <c r="Q326" s="8"/>
    </row>
    <row r="327" spans="1:17" ht="15.75" customHeight="1" x14ac:dyDescent="0.25">
      <c r="A327" s="14">
        <v>4</v>
      </c>
      <c r="B327" s="5" t="s">
        <v>858</v>
      </c>
      <c r="C327" s="14" t="s">
        <v>859</v>
      </c>
      <c r="D327" s="14" t="s">
        <v>860</v>
      </c>
      <c r="E327" s="15" t="s">
        <v>93</v>
      </c>
      <c r="F327" s="14" t="s">
        <v>13</v>
      </c>
      <c r="G327" s="14"/>
      <c r="H327" s="14"/>
      <c r="I327" s="16" t="s">
        <v>861</v>
      </c>
      <c r="J327" s="5" t="s">
        <v>718</v>
      </c>
      <c r="K327" s="17" t="s">
        <v>718</v>
      </c>
      <c r="L327" s="18">
        <v>45191</v>
      </c>
      <c r="M327" s="19">
        <v>46287</v>
      </c>
      <c r="N327" s="6"/>
      <c r="O327" s="8">
        <v>1</v>
      </c>
      <c r="P327" s="8"/>
      <c r="Q327" s="8"/>
    </row>
    <row r="328" spans="1:17" ht="15.75" customHeight="1" x14ac:dyDescent="0.25">
      <c r="A328" s="14">
        <v>5</v>
      </c>
      <c r="B328" s="5" t="s">
        <v>862</v>
      </c>
      <c r="C328" s="14" t="s">
        <v>859</v>
      </c>
      <c r="D328" s="14" t="s">
        <v>860</v>
      </c>
      <c r="E328" s="15" t="s">
        <v>93</v>
      </c>
      <c r="F328" s="14" t="s">
        <v>13</v>
      </c>
      <c r="G328" s="14"/>
      <c r="H328" s="14"/>
      <c r="I328" s="16" t="s">
        <v>861</v>
      </c>
      <c r="J328" s="5" t="s">
        <v>718</v>
      </c>
      <c r="K328" s="17" t="s">
        <v>718</v>
      </c>
      <c r="L328" s="18">
        <v>45191</v>
      </c>
      <c r="M328" s="19">
        <v>46287</v>
      </c>
      <c r="N328" s="6"/>
      <c r="O328" s="8"/>
      <c r="P328" s="8"/>
      <c r="Q328" s="8"/>
    </row>
    <row r="329" spans="1:17" ht="15.75" customHeight="1" x14ac:dyDescent="0.25">
      <c r="A329" s="14">
        <v>6</v>
      </c>
      <c r="B329" s="30" t="s">
        <v>863</v>
      </c>
      <c r="C329" s="5" t="s">
        <v>864</v>
      </c>
      <c r="D329" s="5" t="s">
        <v>865</v>
      </c>
      <c r="E329" s="31" t="s">
        <v>26</v>
      </c>
      <c r="F329" s="5" t="s">
        <v>13</v>
      </c>
      <c r="G329" s="3"/>
      <c r="H329" s="3"/>
      <c r="I329" s="64" t="s">
        <v>866</v>
      </c>
      <c r="J329" s="5" t="s">
        <v>723</v>
      </c>
      <c r="K329" s="17" t="s">
        <v>723</v>
      </c>
      <c r="L329" s="18">
        <v>45567</v>
      </c>
      <c r="M329" s="19">
        <v>46662</v>
      </c>
      <c r="N329" s="6"/>
      <c r="O329" s="8">
        <v>1</v>
      </c>
      <c r="P329" s="8"/>
      <c r="Q329" s="8"/>
    </row>
    <row r="330" spans="1:17" ht="15.75" customHeight="1" x14ac:dyDescent="0.25">
      <c r="A330" s="14">
        <v>7</v>
      </c>
      <c r="B330" s="5" t="s">
        <v>867</v>
      </c>
      <c r="C330" s="14" t="s">
        <v>868</v>
      </c>
      <c r="D330" s="14" t="s">
        <v>869</v>
      </c>
      <c r="E330" s="15" t="s">
        <v>26</v>
      </c>
      <c r="F330" s="14" t="s">
        <v>13</v>
      </c>
      <c r="G330" s="14"/>
      <c r="H330" s="14"/>
      <c r="I330" s="16" t="s">
        <v>870</v>
      </c>
      <c r="J330" s="5" t="s">
        <v>718</v>
      </c>
      <c r="K330" s="17" t="s">
        <v>718</v>
      </c>
      <c r="L330" s="18">
        <v>45191</v>
      </c>
      <c r="M330" s="19">
        <v>46287</v>
      </c>
      <c r="N330" s="6"/>
      <c r="O330" s="8">
        <v>1</v>
      </c>
      <c r="P330" s="8"/>
      <c r="Q330" s="8"/>
    </row>
    <row r="331" spans="1:17" ht="15.75" customHeight="1" x14ac:dyDescent="0.25">
      <c r="A331" s="14">
        <v>8</v>
      </c>
      <c r="B331" s="5" t="s">
        <v>871</v>
      </c>
      <c r="C331" s="14" t="s">
        <v>872</v>
      </c>
      <c r="D331" s="14" t="s">
        <v>873</v>
      </c>
      <c r="E331" s="15" t="s">
        <v>26</v>
      </c>
      <c r="F331" s="14" t="s">
        <v>13</v>
      </c>
      <c r="G331" s="14"/>
      <c r="H331" s="14"/>
      <c r="I331" s="16" t="s">
        <v>874</v>
      </c>
      <c r="J331" s="5" t="s">
        <v>718</v>
      </c>
      <c r="K331" s="17" t="s">
        <v>718</v>
      </c>
      <c r="L331" s="18">
        <v>45191</v>
      </c>
      <c r="M331" s="19">
        <v>46287</v>
      </c>
      <c r="N331" s="6"/>
      <c r="O331" s="8"/>
      <c r="P331" s="8">
        <v>1</v>
      </c>
      <c r="Q331" s="8"/>
    </row>
    <row r="332" spans="1:17" ht="15.75" customHeight="1" x14ac:dyDescent="0.25">
      <c r="A332" s="14">
        <v>9</v>
      </c>
      <c r="B332" s="5" t="s">
        <v>875</v>
      </c>
      <c r="C332" s="14" t="s">
        <v>872</v>
      </c>
      <c r="D332" s="14" t="s">
        <v>873</v>
      </c>
      <c r="E332" s="15" t="s">
        <v>26</v>
      </c>
      <c r="F332" s="14" t="s">
        <v>13</v>
      </c>
      <c r="G332" s="14"/>
      <c r="H332" s="14"/>
      <c r="I332" s="16" t="s">
        <v>874</v>
      </c>
      <c r="J332" s="5" t="s">
        <v>718</v>
      </c>
      <c r="K332" s="17" t="s">
        <v>718</v>
      </c>
      <c r="L332" s="18">
        <v>45191</v>
      </c>
      <c r="M332" s="19">
        <v>46287</v>
      </c>
      <c r="N332" s="6"/>
      <c r="O332" s="8"/>
      <c r="P332" s="8"/>
      <c r="Q332" s="8"/>
    </row>
    <row r="333" spans="1:17" ht="15.75" customHeight="1" x14ac:dyDescent="0.25">
      <c r="A333" s="14">
        <v>10</v>
      </c>
      <c r="B333" s="5" t="s">
        <v>876</v>
      </c>
      <c r="C333" s="14" t="s">
        <v>877</v>
      </c>
      <c r="D333" s="14" t="s">
        <v>873</v>
      </c>
      <c r="E333" s="15" t="s">
        <v>26</v>
      </c>
      <c r="F333" s="14" t="s">
        <v>13</v>
      </c>
      <c r="G333" s="14"/>
      <c r="H333" s="14"/>
      <c r="I333" s="16" t="s">
        <v>878</v>
      </c>
      <c r="J333" s="5" t="s">
        <v>718</v>
      </c>
      <c r="K333" s="17" t="s">
        <v>718</v>
      </c>
      <c r="L333" s="18">
        <v>45191</v>
      </c>
      <c r="M333" s="19">
        <v>46287</v>
      </c>
      <c r="N333" s="6"/>
      <c r="O333" s="8">
        <v>1</v>
      </c>
      <c r="P333" s="8"/>
      <c r="Q333" s="8"/>
    </row>
    <row r="334" spans="1:17" ht="15.75" customHeight="1" x14ac:dyDescent="0.25">
      <c r="A334" s="14">
        <v>11</v>
      </c>
      <c r="B334" s="30" t="s">
        <v>879</v>
      </c>
      <c r="C334" s="5" t="s">
        <v>880</v>
      </c>
      <c r="D334" s="5" t="s">
        <v>849</v>
      </c>
      <c r="E334" s="31" t="s">
        <v>26</v>
      </c>
      <c r="F334" s="5" t="s">
        <v>13</v>
      </c>
      <c r="G334" s="3"/>
      <c r="H334" s="3"/>
      <c r="I334" s="64" t="s">
        <v>881</v>
      </c>
      <c r="J334" s="5" t="s">
        <v>723</v>
      </c>
      <c r="K334" s="17" t="s">
        <v>723</v>
      </c>
      <c r="L334" s="18">
        <v>45567</v>
      </c>
      <c r="M334" s="19">
        <v>46662</v>
      </c>
      <c r="N334" s="6"/>
      <c r="O334" s="8">
        <v>1</v>
      </c>
      <c r="P334" s="8"/>
      <c r="Q334" s="8"/>
    </row>
    <row r="335" spans="1:17" ht="15.75" customHeight="1" x14ac:dyDescent="0.25">
      <c r="A335" s="14">
        <v>12</v>
      </c>
      <c r="B335" s="30" t="s">
        <v>882</v>
      </c>
      <c r="C335" s="30" t="s">
        <v>883</v>
      </c>
      <c r="D335" s="14" t="s">
        <v>873</v>
      </c>
      <c r="E335" s="31" t="s">
        <v>26</v>
      </c>
      <c r="F335" s="5" t="s">
        <v>13</v>
      </c>
      <c r="G335" s="3"/>
      <c r="H335" s="3"/>
      <c r="I335" s="12" t="s">
        <v>874</v>
      </c>
      <c r="J335" s="5" t="s">
        <v>733</v>
      </c>
      <c r="K335" s="17" t="s">
        <v>733</v>
      </c>
      <c r="L335" s="18">
        <v>45567</v>
      </c>
      <c r="M335" s="19">
        <v>46662</v>
      </c>
      <c r="N335" s="6"/>
      <c r="O335" s="8"/>
      <c r="P335" s="8"/>
      <c r="Q335" s="8"/>
    </row>
    <row r="336" spans="1:17" ht="15.75" customHeight="1" x14ac:dyDescent="0.25">
      <c r="A336" s="14">
        <v>13</v>
      </c>
      <c r="B336" s="30" t="s">
        <v>884</v>
      </c>
      <c r="C336" s="30" t="s">
        <v>885</v>
      </c>
      <c r="D336" s="56" t="s">
        <v>886</v>
      </c>
      <c r="E336" s="31" t="s">
        <v>26</v>
      </c>
      <c r="F336" s="5" t="s">
        <v>13</v>
      </c>
      <c r="G336" s="3"/>
      <c r="H336" s="3"/>
      <c r="I336" s="12" t="s">
        <v>887</v>
      </c>
      <c r="J336" s="5" t="s">
        <v>723</v>
      </c>
      <c r="K336" s="17" t="s">
        <v>723</v>
      </c>
      <c r="L336" s="18">
        <v>45567</v>
      </c>
      <c r="M336" s="19">
        <v>46662</v>
      </c>
      <c r="N336" s="6"/>
      <c r="O336" s="8">
        <v>1</v>
      </c>
      <c r="P336" s="8"/>
      <c r="Q336" s="8"/>
    </row>
    <row r="337" spans="1:17" ht="15.75" customHeight="1" x14ac:dyDescent="0.25">
      <c r="A337" s="9">
        <v>37</v>
      </c>
      <c r="B337" s="9" t="s">
        <v>888</v>
      </c>
      <c r="C337" s="9"/>
      <c r="D337" s="9"/>
      <c r="E337" s="9"/>
      <c r="F337" s="9"/>
      <c r="G337" s="9"/>
      <c r="H337" s="9"/>
      <c r="I337" s="16"/>
      <c r="J337" s="5"/>
      <c r="K337" s="6"/>
      <c r="L337" s="26"/>
      <c r="M337" s="27"/>
      <c r="N337" s="6"/>
      <c r="O337" s="8"/>
      <c r="P337" s="8"/>
      <c r="Q337" s="8"/>
    </row>
    <row r="338" spans="1:17" ht="15.75" customHeight="1" x14ac:dyDescent="0.25">
      <c r="A338" s="9">
        <v>38</v>
      </c>
      <c r="B338" s="9" t="s">
        <v>889</v>
      </c>
      <c r="C338" s="9">
        <f t="array" ref="C338">SUMPRODUCT(1/COUNTIF(C339:C344,C339:C344))</f>
        <v>5</v>
      </c>
      <c r="D338" s="9" t="s">
        <v>890</v>
      </c>
      <c r="E338" s="9">
        <f>SUM(F338:H344)</f>
        <v>6</v>
      </c>
      <c r="F338" s="9">
        <f t="shared" ref="F338:H338" si="38">COUNTA(F339:F344)</f>
        <v>6</v>
      </c>
      <c r="G338" s="9">
        <f t="shared" si="38"/>
        <v>0</v>
      </c>
      <c r="H338" s="9">
        <f t="shared" si="38"/>
        <v>0</v>
      </c>
      <c r="I338" s="16"/>
      <c r="J338" s="5"/>
      <c r="K338" s="6"/>
      <c r="L338" s="26"/>
      <c r="M338" s="27"/>
      <c r="N338" s="6"/>
      <c r="O338" s="8"/>
      <c r="P338" s="8"/>
      <c r="Q338" s="8"/>
    </row>
    <row r="339" spans="1:17" ht="15.75" customHeight="1" x14ac:dyDescent="0.25">
      <c r="A339" s="14">
        <v>1</v>
      </c>
      <c r="B339" s="5" t="s">
        <v>891</v>
      </c>
      <c r="C339" s="5" t="s">
        <v>892</v>
      </c>
      <c r="D339" s="5" t="s">
        <v>893</v>
      </c>
      <c r="E339" s="31" t="s">
        <v>26</v>
      </c>
      <c r="F339" s="5" t="s">
        <v>13</v>
      </c>
      <c r="G339" s="3"/>
      <c r="H339" s="3"/>
      <c r="I339" s="32"/>
      <c r="J339" s="5" t="s">
        <v>894</v>
      </c>
      <c r="K339" s="17" t="s">
        <v>894</v>
      </c>
      <c r="L339" s="23">
        <v>45580</v>
      </c>
      <c r="M339" s="24">
        <v>46675</v>
      </c>
      <c r="N339" s="6"/>
      <c r="O339" s="8"/>
      <c r="P339" s="8">
        <v>1</v>
      </c>
      <c r="Q339" s="8"/>
    </row>
    <row r="340" spans="1:17" ht="15.75" customHeight="1" x14ac:dyDescent="0.25">
      <c r="A340" s="14">
        <v>2</v>
      </c>
      <c r="B340" s="5" t="s">
        <v>895</v>
      </c>
      <c r="C340" s="14" t="s">
        <v>896</v>
      </c>
      <c r="D340" s="14" t="s">
        <v>897</v>
      </c>
      <c r="E340" s="15" t="s">
        <v>26</v>
      </c>
      <c r="F340" s="14" t="s">
        <v>13</v>
      </c>
      <c r="G340" s="14"/>
      <c r="H340" s="14"/>
      <c r="I340" s="16" t="s">
        <v>898</v>
      </c>
      <c r="J340" s="5" t="s">
        <v>899</v>
      </c>
      <c r="K340" s="17" t="s">
        <v>899</v>
      </c>
      <c r="L340" s="18">
        <v>45175</v>
      </c>
      <c r="M340" s="19">
        <v>46636</v>
      </c>
      <c r="N340" s="6"/>
      <c r="O340" s="8">
        <v>1</v>
      </c>
      <c r="P340" s="8"/>
      <c r="Q340" s="8"/>
    </row>
    <row r="341" spans="1:17" ht="15.75" customHeight="1" x14ac:dyDescent="0.25">
      <c r="A341" s="14">
        <v>3</v>
      </c>
      <c r="B341" s="5" t="s">
        <v>900</v>
      </c>
      <c r="C341" s="14" t="s">
        <v>896</v>
      </c>
      <c r="D341" s="14" t="s">
        <v>897</v>
      </c>
      <c r="E341" s="15" t="s">
        <v>26</v>
      </c>
      <c r="F341" s="14" t="s">
        <v>13</v>
      </c>
      <c r="G341" s="14"/>
      <c r="H341" s="14"/>
      <c r="I341" s="16" t="s">
        <v>898</v>
      </c>
      <c r="J341" s="5" t="s">
        <v>899</v>
      </c>
      <c r="K341" s="17" t="s">
        <v>899</v>
      </c>
      <c r="L341" s="18">
        <v>45175</v>
      </c>
      <c r="M341" s="19">
        <v>46271</v>
      </c>
      <c r="N341" s="6"/>
      <c r="O341" s="8"/>
      <c r="P341" s="8"/>
      <c r="Q341" s="8"/>
    </row>
    <row r="342" spans="1:17" ht="15.75" customHeight="1" x14ac:dyDescent="0.25">
      <c r="A342" s="14">
        <v>4</v>
      </c>
      <c r="B342" s="5" t="s">
        <v>901</v>
      </c>
      <c r="C342" s="14" t="s">
        <v>902</v>
      </c>
      <c r="D342" s="14" t="s">
        <v>903</v>
      </c>
      <c r="E342" s="15" t="s">
        <v>26</v>
      </c>
      <c r="F342" s="14" t="s">
        <v>13</v>
      </c>
      <c r="G342" s="14"/>
      <c r="H342" s="14"/>
      <c r="I342" s="16" t="s">
        <v>904</v>
      </c>
      <c r="J342" s="5" t="s">
        <v>899</v>
      </c>
      <c r="K342" s="17" t="s">
        <v>899</v>
      </c>
      <c r="L342" s="18">
        <v>45175</v>
      </c>
      <c r="M342" s="19">
        <v>46271</v>
      </c>
      <c r="N342" s="6"/>
      <c r="O342" s="8">
        <v>1</v>
      </c>
      <c r="P342" s="8"/>
      <c r="Q342" s="8"/>
    </row>
    <row r="343" spans="1:17" ht="15.75" customHeight="1" x14ac:dyDescent="0.25">
      <c r="A343" s="14">
        <v>5</v>
      </c>
      <c r="B343" s="5" t="s">
        <v>905</v>
      </c>
      <c r="C343" s="5" t="s">
        <v>906</v>
      </c>
      <c r="D343" s="5" t="s">
        <v>907</v>
      </c>
      <c r="E343" s="31" t="s">
        <v>26</v>
      </c>
      <c r="F343" s="5" t="s">
        <v>13</v>
      </c>
      <c r="G343" s="3"/>
      <c r="H343" s="3"/>
      <c r="I343" s="32"/>
      <c r="J343" s="5" t="s">
        <v>894</v>
      </c>
      <c r="K343" s="17" t="s">
        <v>894</v>
      </c>
      <c r="L343" s="23">
        <v>45580</v>
      </c>
      <c r="M343" s="24">
        <v>46675</v>
      </c>
      <c r="N343" s="6"/>
      <c r="O343" s="8">
        <v>1</v>
      </c>
      <c r="P343" s="8"/>
      <c r="Q343" s="8"/>
    </row>
    <row r="344" spans="1:17" ht="15.75" customHeight="1" x14ac:dyDescent="0.25">
      <c r="A344" s="14">
        <v>6</v>
      </c>
      <c r="B344" s="30" t="s">
        <v>908</v>
      </c>
      <c r="C344" s="65" t="s">
        <v>909</v>
      </c>
      <c r="D344" s="5" t="s">
        <v>910</v>
      </c>
      <c r="E344" s="31" t="s">
        <v>26</v>
      </c>
      <c r="F344" s="5" t="s">
        <v>13</v>
      </c>
      <c r="G344" s="3"/>
      <c r="H344" s="3"/>
      <c r="I344" s="32"/>
      <c r="J344" s="5" t="s">
        <v>894</v>
      </c>
      <c r="K344" s="17" t="s">
        <v>894</v>
      </c>
      <c r="L344" s="23">
        <v>45580</v>
      </c>
      <c r="M344" s="24">
        <v>46675</v>
      </c>
      <c r="N344" s="6"/>
      <c r="O344" s="8">
        <v>1</v>
      </c>
      <c r="P344" s="8"/>
      <c r="Q344" s="8"/>
    </row>
    <row r="345" spans="1:17" ht="15.75" customHeight="1" x14ac:dyDescent="0.25">
      <c r="A345" s="9">
        <v>39</v>
      </c>
      <c r="B345" s="9" t="s">
        <v>911</v>
      </c>
      <c r="C345" s="9">
        <f t="array" ref="C345">SUMPRODUCT(1/COUNTIF(C346:C364,C346:C364))</f>
        <v>6.0000000000000009</v>
      </c>
      <c r="D345" s="9" t="s">
        <v>912</v>
      </c>
      <c r="E345" s="9">
        <f>SUM(F345:H345)</f>
        <v>19</v>
      </c>
      <c r="F345" s="9">
        <f t="shared" ref="F345:H345" si="39">COUNTA(F346:F364)</f>
        <v>14</v>
      </c>
      <c r="G345" s="9">
        <f t="shared" si="39"/>
        <v>5</v>
      </c>
      <c r="H345" s="9">
        <f t="shared" si="39"/>
        <v>0</v>
      </c>
      <c r="I345" s="16"/>
      <c r="J345" s="5"/>
      <c r="K345" s="6"/>
      <c r="L345" s="26"/>
      <c r="M345" s="27"/>
      <c r="N345" s="6"/>
      <c r="O345" s="8"/>
      <c r="P345" s="8"/>
      <c r="Q345" s="8"/>
    </row>
    <row r="346" spans="1:17" ht="15.75" customHeight="1" x14ac:dyDescent="0.25">
      <c r="A346" s="14">
        <v>1</v>
      </c>
      <c r="B346" s="30" t="s">
        <v>913</v>
      </c>
      <c r="C346" s="21" t="s">
        <v>914</v>
      </c>
      <c r="D346" s="21" t="s">
        <v>915</v>
      </c>
      <c r="E346" s="15" t="s">
        <v>26</v>
      </c>
      <c r="F346" s="5" t="s">
        <v>13</v>
      </c>
      <c r="G346" s="5"/>
      <c r="H346" s="5"/>
      <c r="I346" s="32" t="s">
        <v>916</v>
      </c>
      <c r="J346" s="37" t="s">
        <v>917</v>
      </c>
      <c r="K346" s="17" t="s">
        <v>917</v>
      </c>
      <c r="L346" s="33">
        <v>45175</v>
      </c>
      <c r="M346" s="34">
        <v>46271</v>
      </c>
      <c r="N346" s="6"/>
      <c r="O346" s="8"/>
      <c r="P346" s="8"/>
      <c r="Q346" s="8">
        <v>1</v>
      </c>
    </row>
    <row r="347" spans="1:17" ht="15.75" customHeight="1" x14ac:dyDescent="0.25">
      <c r="A347" s="14">
        <v>2</v>
      </c>
      <c r="B347" s="30" t="s">
        <v>918</v>
      </c>
      <c r="C347" s="21" t="s">
        <v>914</v>
      </c>
      <c r="D347" s="21" t="s">
        <v>915</v>
      </c>
      <c r="E347" s="15" t="s">
        <v>26</v>
      </c>
      <c r="F347" s="5" t="s">
        <v>13</v>
      </c>
      <c r="G347" s="5"/>
      <c r="H347" s="5"/>
      <c r="I347" s="32" t="s">
        <v>916</v>
      </c>
      <c r="J347" s="5" t="s">
        <v>917</v>
      </c>
      <c r="K347" s="17" t="s">
        <v>917</v>
      </c>
      <c r="L347" s="18">
        <v>45175</v>
      </c>
      <c r="M347" s="34">
        <v>46271</v>
      </c>
      <c r="N347" s="6"/>
      <c r="O347" s="8"/>
      <c r="P347" s="8"/>
      <c r="Q347" s="8"/>
    </row>
    <row r="348" spans="1:17" ht="15.75" customHeight="1" x14ac:dyDescent="0.25">
      <c r="A348" s="14">
        <v>3</v>
      </c>
      <c r="B348" s="30" t="s">
        <v>919</v>
      </c>
      <c r="C348" s="21" t="s">
        <v>914</v>
      </c>
      <c r="D348" s="21" t="s">
        <v>915</v>
      </c>
      <c r="E348" s="15" t="s">
        <v>26</v>
      </c>
      <c r="F348" s="5" t="s">
        <v>13</v>
      </c>
      <c r="G348" s="5"/>
      <c r="H348" s="5"/>
      <c r="I348" s="32" t="s">
        <v>916</v>
      </c>
      <c r="J348" s="5" t="s">
        <v>917</v>
      </c>
      <c r="K348" s="17" t="s">
        <v>917</v>
      </c>
      <c r="L348" s="18">
        <v>45175</v>
      </c>
      <c r="M348" s="34">
        <v>46271</v>
      </c>
      <c r="N348" s="6"/>
      <c r="O348" s="8"/>
      <c r="P348" s="8"/>
      <c r="Q348" s="8"/>
    </row>
    <row r="349" spans="1:17" ht="15.75" customHeight="1" x14ac:dyDescent="0.25">
      <c r="A349" s="14">
        <v>4</v>
      </c>
      <c r="B349" s="30" t="s">
        <v>920</v>
      </c>
      <c r="C349" s="21" t="s">
        <v>914</v>
      </c>
      <c r="D349" s="21" t="s">
        <v>915</v>
      </c>
      <c r="E349" s="15" t="s">
        <v>26</v>
      </c>
      <c r="F349" s="14" t="s">
        <v>13</v>
      </c>
      <c r="G349" s="14"/>
      <c r="H349" s="14"/>
      <c r="I349" s="32" t="s">
        <v>916</v>
      </c>
      <c r="J349" s="5" t="s">
        <v>899</v>
      </c>
      <c r="K349" s="17" t="s">
        <v>899</v>
      </c>
      <c r="L349" s="18">
        <v>45175</v>
      </c>
      <c r="M349" s="34">
        <v>46271</v>
      </c>
      <c r="N349" s="6"/>
      <c r="O349" s="8"/>
      <c r="P349" s="8"/>
      <c r="Q349" s="8"/>
    </row>
    <row r="350" spans="1:17" ht="15.75" customHeight="1" x14ac:dyDescent="0.25">
      <c r="A350" s="14">
        <v>5</v>
      </c>
      <c r="B350" s="14" t="s">
        <v>921</v>
      </c>
      <c r="C350" s="14" t="s">
        <v>922</v>
      </c>
      <c r="D350" s="14" t="s">
        <v>923</v>
      </c>
      <c r="E350" s="15" t="s">
        <v>26</v>
      </c>
      <c r="F350" s="14"/>
      <c r="G350" s="14" t="s">
        <v>14</v>
      </c>
      <c r="H350" s="14"/>
      <c r="I350" s="16" t="s">
        <v>924</v>
      </c>
      <c r="J350" s="5">
        <v>2025</v>
      </c>
      <c r="K350" s="41" t="s">
        <v>705</v>
      </c>
      <c r="L350" s="23">
        <v>46022</v>
      </c>
      <c r="M350" s="24">
        <v>47118</v>
      </c>
      <c r="N350" s="14" t="s">
        <v>925</v>
      </c>
      <c r="O350" s="59">
        <v>1</v>
      </c>
      <c r="P350" s="59"/>
      <c r="Q350" s="59"/>
    </row>
    <row r="351" spans="1:17" ht="15.75" customHeight="1" x14ac:dyDescent="0.25">
      <c r="A351" s="14">
        <v>6</v>
      </c>
      <c r="B351" s="14" t="s">
        <v>926</v>
      </c>
      <c r="C351" s="14" t="s">
        <v>922</v>
      </c>
      <c r="D351" s="14" t="s">
        <v>923</v>
      </c>
      <c r="E351" s="15" t="s">
        <v>26</v>
      </c>
      <c r="F351" s="14"/>
      <c r="G351" s="14" t="s">
        <v>14</v>
      </c>
      <c r="H351" s="14"/>
      <c r="I351" s="16" t="s">
        <v>924</v>
      </c>
      <c r="J351" s="5">
        <v>2025</v>
      </c>
      <c r="K351" s="41" t="s">
        <v>705</v>
      </c>
      <c r="L351" s="23">
        <v>46022</v>
      </c>
      <c r="M351" s="24">
        <v>47118</v>
      </c>
      <c r="N351" s="14" t="s">
        <v>925</v>
      </c>
      <c r="O351" s="59"/>
      <c r="P351" s="59"/>
      <c r="Q351" s="59"/>
    </row>
    <row r="352" spans="1:17" ht="15.75" customHeight="1" x14ac:dyDescent="0.25">
      <c r="A352" s="14">
        <v>7</v>
      </c>
      <c r="B352" s="14" t="s">
        <v>927</v>
      </c>
      <c r="C352" s="14" t="s">
        <v>922</v>
      </c>
      <c r="D352" s="14" t="s">
        <v>923</v>
      </c>
      <c r="E352" s="15" t="s">
        <v>26</v>
      </c>
      <c r="F352" s="14"/>
      <c r="G352" s="14" t="s">
        <v>14</v>
      </c>
      <c r="H352" s="14"/>
      <c r="I352" s="16" t="s">
        <v>924</v>
      </c>
      <c r="J352" s="5">
        <v>2025</v>
      </c>
      <c r="K352" s="41" t="s">
        <v>705</v>
      </c>
      <c r="L352" s="23">
        <v>46022</v>
      </c>
      <c r="M352" s="24">
        <v>47118</v>
      </c>
      <c r="N352" s="14" t="s">
        <v>925</v>
      </c>
      <c r="O352" s="59"/>
      <c r="P352" s="59"/>
      <c r="Q352" s="59"/>
    </row>
    <row r="353" spans="1:17" ht="15.75" customHeight="1" x14ac:dyDescent="0.25">
      <c r="A353" s="14">
        <v>8</v>
      </c>
      <c r="B353" s="5" t="s">
        <v>928</v>
      </c>
      <c r="C353" s="14" t="s">
        <v>922</v>
      </c>
      <c r="D353" s="14" t="s">
        <v>923</v>
      </c>
      <c r="E353" s="15" t="s">
        <v>26</v>
      </c>
      <c r="F353" s="14" t="s">
        <v>13</v>
      </c>
      <c r="G353" s="14"/>
      <c r="H353" s="14"/>
      <c r="I353" s="16" t="s">
        <v>924</v>
      </c>
      <c r="J353" s="5" t="s">
        <v>899</v>
      </c>
      <c r="K353" s="17" t="s">
        <v>899</v>
      </c>
      <c r="L353" s="18">
        <v>45175</v>
      </c>
      <c r="M353" s="19">
        <v>46271</v>
      </c>
      <c r="N353" s="6"/>
      <c r="O353" s="8"/>
      <c r="P353" s="8"/>
      <c r="Q353" s="8"/>
    </row>
    <row r="354" spans="1:17" ht="15.75" customHeight="1" x14ac:dyDescent="0.25">
      <c r="A354" s="14">
        <v>9</v>
      </c>
      <c r="B354" s="5" t="s">
        <v>929</v>
      </c>
      <c r="C354" s="14" t="s">
        <v>922</v>
      </c>
      <c r="D354" s="14" t="s">
        <v>923</v>
      </c>
      <c r="E354" s="15" t="s">
        <v>26</v>
      </c>
      <c r="F354" s="14" t="s">
        <v>13</v>
      </c>
      <c r="G354" s="14"/>
      <c r="H354" s="14"/>
      <c r="I354" s="16" t="s">
        <v>924</v>
      </c>
      <c r="J354" s="5" t="s">
        <v>899</v>
      </c>
      <c r="K354" s="17" t="s">
        <v>899</v>
      </c>
      <c r="L354" s="18">
        <v>45175</v>
      </c>
      <c r="M354" s="19">
        <v>46271</v>
      </c>
      <c r="N354" s="6"/>
      <c r="O354" s="8"/>
      <c r="P354" s="8"/>
      <c r="Q354" s="8"/>
    </row>
    <row r="355" spans="1:17" ht="15.75" customHeight="1" x14ac:dyDescent="0.25">
      <c r="A355" s="14">
        <v>10</v>
      </c>
      <c r="B355" s="5" t="s">
        <v>930</v>
      </c>
      <c r="C355" s="14" t="s">
        <v>922</v>
      </c>
      <c r="D355" s="14" t="s">
        <v>923</v>
      </c>
      <c r="E355" s="31" t="s">
        <v>26</v>
      </c>
      <c r="G355" s="5" t="s">
        <v>14</v>
      </c>
      <c r="H355" s="3"/>
      <c r="I355" s="32"/>
      <c r="J355" s="5" t="s">
        <v>931</v>
      </c>
      <c r="K355" s="41" t="s">
        <v>705</v>
      </c>
      <c r="L355" s="23">
        <v>46022</v>
      </c>
      <c r="M355" s="24">
        <v>47118</v>
      </c>
      <c r="N355" s="14" t="s">
        <v>932</v>
      </c>
      <c r="O355" s="59"/>
      <c r="P355" s="59"/>
      <c r="Q355" s="59"/>
    </row>
    <row r="356" spans="1:17" ht="15.75" customHeight="1" x14ac:dyDescent="0.25">
      <c r="A356" s="14">
        <v>11</v>
      </c>
      <c r="B356" s="5" t="s">
        <v>933</v>
      </c>
      <c r="C356" s="14" t="s">
        <v>922</v>
      </c>
      <c r="D356" s="14" t="s">
        <v>923</v>
      </c>
      <c r="E356" s="31" t="s">
        <v>26</v>
      </c>
      <c r="G356" s="5" t="s">
        <v>934</v>
      </c>
      <c r="H356" s="3"/>
      <c r="I356" s="32"/>
      <c r="J356" s="5" t="s">
        <v>931</v>
      </c>
      <c r="K356" s="41" t="s">
        <v>705</v>
      </c>
      <c r="L356" s="23">
        <v>46022</v>
      </c>
      <c r="M356" s="24">
        <v>47118</v>
      </c>
      <c r="N356" s="14" t="s">
        <v>932</v>
      </c>
      <c r="O356" s="59"/>
      <c r="P356" s="59"/>
      <c r="Q356" s="59"/>
    </row>
    <row r="357" spans="1:17" ht="15.75" customHeight="1" x14ac:dyDescent="0.25">
      <c r="A357" s="14">
        <v>12</v>
      </c>
      <c r="B357" s="5" t="s">
        <v>935</v>
      </c>
      <c r="C357" s="14" t="s">
        <v>922</v>
      </c>
      <c r="D357" s="14" t="s">
        <v>923</v>
      </c>
      <c r="E357" s="31" t="s">
        <v>26</v>
      </c>
      <c r="F357" s="5" t="s">
        <v>13</v>
      </c>
      <c r="G357" s="3"/>
      <c r="H357" s="3"/>
      <c r="I357" s="32"/>
      <c r="J357" s="5">
        <v>2025</v>
      </c>
      <c r="K357" s="41" t="s">
        <v>705</v>
      </c>
      <c r="L357" s="23">
        <v>46022</v>
      </c>
      <c r="M357" s="24">
        <v>47118</v>
      </c>
      <c r="N357" s="6"/>
      <c r="O357" s="8"/>
      <c r="P357" s="8"/>
      <c r="Q357" s="8"/>
    </row>
    <row r="358" spans="1:17" ht="15.75" customHeight="1" x14ac:dyDescent="0.25">
      <c r="A358" s="14">
        <v>13</v>
      </c>
      <c r="B358" s="5" t="s">
        <v>936</v>
      </c>
      <c r="C358" s="14" t="s">
        <v>922</v>
      </c>
      <c r="D358" s="14" t="s">
        <v>923</v>
      </c>
      <c r="E358" s="31" t="s">
        <v>26</v>
      </c>
      <c r="F358" s="5" t="s">
        <v>13</v>
      </c>
      <c r="G358" s="3"/>
      <c r="H358" s="3"/>
      <c r="I358" s="32"/>
      <c r="J358" s="5">
        <v>2025</v>
      </c>
      <c r="K358" s="41" t="s">
        <v>705</v>
      </c>
      <c r="L358" s="23">
        <v>46022</v>
      </c>
      <c r="M358" s="24">
        <v>47118</v>
      </c>
      <c r="N358" s="6"/>
      <c r="O358" s="8"/>
      <c r="P358" s="8"/>
      <c r="Q358" s="8"/>
    </row>
    <row r="359" spans="1:17" ht="15.75" customHeight="1" x14ac:dyDescent="0.25">
      <c r="A359" s="14">
        <v>14</v>
      </c>
      <c r="B359" s="5" t="s">
        <v>937</v>
      </c>
      <c r="C359" s="14" t="s">
        <v>922</v>
      </c>
      <c r="D359" s="14" t="s">
        <v>923</v>
      </c>
      <c r="E359" s="31" t="s">
        <v>26</v>
      </c>
      <c r="F359" s="5" t="s">
        <v>13</v>
      </c>
      <c r="G359" s="3"/>
      <c r="H359" s="3"/>
      <c r="I359" s="32"/>
      <c r="J359" s="5">
        <v>2025</v>
      </c>
      <c r="K359" s="41" t="s">
        <v>705</v>
      </c>
      <c r="L359" s="23">
        <v>46022</v>
      </c>
      <c r="M359" s="24">
        <v>47118</v>
      </c>
      <c r="N359" s="6"/>
      <c r="O359" s="8"/>
      <c r="P359" s="8"/>
      <c r="Q359" s="8"/>
    </row>
    <row r="360" spans="1:17" ht="15.75" customHeight="1" x14ac:dyDescent="0.25">
      <c r="A360" s="14">
        <v>15</v>
      </c>
      <c r="B360" s="5" t="s">
        <v>938</v>
      </c>
      <c r="C360" s="5" t="s">
        <v>939</v>
      </c>
      <c r="D360" s="5" t="s">
        <v>940</v>
      </c>
      <c r="E360" s="31" t="s">
        <v>26</v>
      </c>
      <c r="F360" s="5" t="s">
        <v>13</v>
      </c>
      <c r="G360" s="3"/>
      <c r="H360" s="3"/>
      <c r="I360" s="32"/>
      <c r="J360" s="5" t="s">
        <v>894</v>
      </c>
      <c r="K360" s="17" t="s">
        <v>894</v>
      </c>
      <c r="L360" s="23">
        <v>45580</v>
      </c>
      <c r="M360" s="24">
        <v>46675</v>
      </c>
      <c r="N360" s="6"/>
      <c r="O360" s="8"/>
      <c r="P360" s="8">
        <v>1</v>
      </c>
      <c r="Q360" s="8"/>
    </row>
    <row r="361" spans="1:17" ht="15.75" customHeight="1" x14ac:dyDescent="0.25">
      <c r="A361" s="14">
        <v>16</v>
      </c>
      <c r="B361" s="5" t="s">
        <v>941</v>
      </c>
      <c r="C361" s="5" t="s">
        <v>939</v>
      </c>
      <c r="D361" s="5" t="s">
        <v>940</v>
      </c>
      <c r="E361" s="31" t="s">
        <v>26</v>
      </c>
      <c r="F361" s="5" t="s">
        <v>13</v>
      </c>
      <c r="G361" s="3"/>
      <c r="H361" s="3"/>
      <c r="I361" s="32"/>
      <c r="J361" s="5" t="s">
        <v>894</v>
      </c>
      <c r="K361" s="17" t="s">
        <v>894</v>
      </c>
      <c r="L361" s="23">
        <v>45580</v>
      </c>
      <c r="M361" s="24">
        <v>46675</v>
      </c>
      <c r="N361" s="6"/>
      <c r="O361" s="8"/>
      <c r="P361" s="8"/>
      <c r="Q361" s="8"/>
    </row>
    <row r="362" spans="1:17" ht="15.75" customHeight="1" x14ac:dyDescent="0.25">
      <c r="A362" s="14">
        <v>17</v>
      </c>
      <c r="B362" s="5" t="s">
        <v>942</v>
      </c>
      <c r="C362" s="5" t="s">
        <v>943</v>
      </c>
      <c r="D362" s="5" t="s">
        <v>944</v>
      </c>
      <c r="E362" s="31" t="s">
        <v>26</v>
      </c>
      <c r="F362" s="5" t="s">
        <v>13</v>
      </c>
      <c r="G362" s="3"/>
      <c r="H362" s="3"/>
      <c r="I362" s="32"/>
      <c r="J362" s="5" t="s">
        <v>894</v>
      </c>
      <c r="K362" s="17" t="s">
        <v>894</v>
      </c>
      <c r="L362" s="23">
        <v>45580</v>
      </c>
      <c r="M362" s="24">
        <v>46675</v>
      </c>
      <c r="N362" s="6"/>
      <c r="O362" s="8">
        <v>1</v>
      </c>
      <c r="P362" s="8"/>
      <c r="Q362" s="8"/>
    </row>
    <row r="363" spans="1:17" ht="15.75" customHeight="1" x14ac:dyDescent="0.25">
      <c r="A363" s="14">
        <v>18</v>
      </c>
      <c r="B363" s="66" t="s">
        <v>945</v>
      </c>
      <c r="C363" s="66" t="s">
        <v>946</v>
      </c>
      <c r="D363" s="66" t="s">
        <v>947</v>
      </c>
      <c r="E363" s="66" t="s">
        <v>26</v>
      </c>
      <c r="F363" s="66" t="s">
        <v>13</v>
      </c>
      <c r="G363" s="67"/>
      <c r="H363" s="67"/>
      <c r="I363" s="68"/>
      <c r="J363" s="66" t="s">
        <v>894</v>
      </c>
      <c r="K363" s="17" t="s">
        <v>894</v>
      </c>
      <c r="L363" s="23">
        <v>45580</v>
      </c>
      <c r="M363" s="24">
        <v>46675</v>
      </c>
      <c r="N363" s="6"/>
      <c r="O363" s="8">
        <v>1</v>
      </c>
      <c r="P363" s="8"/>
      <c r="Q363" s="8"/>
    </row>
    <row r="364" spans="1:17" ht="15.75" customHeight="1" x14ac:dyDescent="0.25">
      <c r="A364" s="14">
        <v>19</v>
      </c>
      <c r="B364" s="5" t="s">
        <v>948</v>
      </c>
      <c r="C364" s="5" t="s">
        <v>949</v>
      </c>
      <c r="D364" s="5" t="s">
        <v>950</v>
      </c>
      <c r="E364" s="5" t="s">
        <v>26</v>
      </c>
      <c r="F364" s="5" t="s">
        <v>13</v>
      </c>
      <c r="G364" s="3"/>
      <c r="H364" s="3"/>
      <c r="I364" s="32"/>
      <c r="J364" s="5" t="s">
        <v>894</v>
      </c>
      <c r="K364" s="17" t="s">
        <v>894</v>
      </c>
      <c r="L364" s="23">
        <v>45580</v>
      </c>
      <c r="M364" s="24">
        <v>46675</v>
      </c>
      <c r="N364" s="6"/>
      <c r="O364" s="8"/>
      <c r="P364" s="8"/>
      <c r="Q364" s="8"/>
    </row>
    <row r="365" spans="1:17" ht="15.75" customHeight="1" x14ac:dyDescent="0.25">
      <c r="A365" s="9">
        <v>40</v>
      </c>
      <c r="B365" s="9" t="s">
        <v>951</v>
      </c>
      <c r="C365" s="9">
        <f t="array" ref="C365">SUMPRODUCT(1/COUNTIF(C366:C369,C366:C369))</f>
        <v>4</v>
      </c>
      <c r="D365" s="9" t="s">
        <v>952</v>
      </c>
      <c r="E365" s="9">
        <f>SUM(F365:H365)</f>
        <v>4</v>
      </c>
      <c r="F365" s="9">
        <f t="shared" ref="F365:H365" si="40">COUNTA(F366:F369)</f>
        <v>4</v>
      </c>
      <c r="G365" s="9">
        <f t="shared" si="40"/>
        <v>0</v>
      </c>
      <c r="H365" s="9">
        <f t="shared" si="40"/>
        <v>0</v>
      </c>
      <c r="I365" s="16"/>
      <c r="J365" s="5"/>
      <c r="K365" s="6"/>
      <c r="L365" s="26"/>
      <c r="M365" s="27"/>
      <c r="N365" s="6"/>
      <c r="O365" s="8"/>
      <c r="P365" s="8"/>
      <c r="Q365" s="8"/>
    </row>
    <row r="366" spans="1:17" ht="15.75" customHeight="1" x14ac:dyDescent="0.25">
      <c r="A366" s="14">
        <v>1</v>
      </c>
      <c r="B366" s="30" t="s">
        <v>953</v>
      </c>
      <c r="C366" s="21" t="s">
        <v>954</v>
      </c>
      <c r="D366" s="30" t="s">
        <v>955</v>
      </c>
      <c r="E366" s="31" t="s">
        <v>26</v>
      </c>
      <c r="F366" s="5" t="s">
        <v>13</v>
      </c>
      <c r="G366" s="3"/>
      <c r="H366" s="3"/>
      <c r="I366" s="32" t="s">
        <v>956</v>
      </c>
      <c r="J366" s="5" t="s">
        <v>957</v>
      </c>
      <c r="K366" s="17" t="s">
        <v>957</v>
      </c>
      <c r="L366" s="23">
        <v>45580</v>
      </c>
      <c r="M366" s="24">
        <v>46675</v>
      </c>
      <c r="N366" s="6"/>
      <c r="O366" s="8">
        <v>1</v>
      </c>
      <c r="P366" s="8"/>
      <c r="Q366" s="8"/>
    </row>
    <row r="367" spans="1:17" ht="15.75" customHeight="1" x14ac:dyDescent="0.25">
      <c r="A367" s="14">
        <v>2</v>
      </c>
      <c r="B367" s="30" t="s">
        <v>958</v>
      </c>
      <c r="C367" s="21" t="s">
        <v>959</v>
      </c>
      <c r="D367" s="30" t="s">
        <v>955</v>
      </c>
      <c r="E367" s="31" t="s">
        <v>26</v>
      </c>
      <c r="F367" s="5" t="s">
        <v>13</v>
      </c>
      <c r="G367" s="3"/>
      <c r="H367" s="3"/>
      <c r="I367" s="32" t="s">
        <v>956</v>
      </c>
      <c r="J367" s="5" t="s">
        <v>957</v>
      </c>
      <c r="K367" s="17" t="s">
        <v>957</v>
      </c>
      <c r="L367" s="23">
        <v>45580</v>
      </c>
      <c r="M367" s="24">
        <v>46675</v>
      </c>
      <c r="N367" s="6"/>
      <c r="O367" s="8"/>
      <c r="P367" s="8"/>
      <c r="Q367" s="8"/>
    </row>
    <row r="368" spans="1:17" ht="15.75" customHeight="1" x14ac:dyDescent="0.25">
      <c r="A368" s="14">
        <v>3</v>
      </c>
      <c r="B368" s="30" t="s">
        <v>960</v>
      </c>
      <c r="C368" s="21" t="s">
        <v>961</v>
      </c>
      <c r="D368" s="21" t="s">
        <v>962</v>
      </c>
      <c r="E368" s="15" t="s">
        <v>96</v>
      </c>
      <c r="F368" s="14" t="s">
        <v>13</v>
      </c>
      <c r="G368" s="14"/>
      <c r="H368" s="14"/>
      <c r="I368" s="16" t="s">
        <v>963</v>
      </c>
      <c r="J368" s="5" t="s">
        <v>899</v>
      </c>
      <c r="K368" s="17" t="s">
        <v>899</v>
      </c>
      <c r="L368" s="18">
        <v>45175</v>
      </c>
      <c r="M368" s="19">
        <v>46271</v>
      </c>
      <c r="N368" s="6"/>
      <c r="O368" s="8"/>
      <c r="P368" s="8"/>
      <c r="Q368" s="8">
        <v>1</v>
      </c>
    </row>
    <row r="369" spans="1:17" ht="15.75" customHeight="1" x14ac:dyDescent="0.25">
      <c r="A369" s="14">
        <v>4</v>
      </c>
      <c r="B369" s="5" t="s">
        <v>964</v>
      </c>
      <c r="C369" s="14" t="s">
        <v>965</v>
      </c>
      <c r="D369" s="14" t="s">
        <v>955</v>
      </c>
      <c r="E369" s="15" t="s">
        <v>26</v>
      </c>
      <c r="F369" s="14" t="s">
        <v>13</v>
      </c>
      <c r="G369" s="14"/>
      <c r="H369" s="14"/>
      <c r="I369" s="16" t="s">
        <v>966</v>
      </c>
      <c r="J369" s="5" t="s">
        <v>899</v>
      </c>
      <c r="K369" s="17" t="s">
        <v>899</v>
      </c>
      <c r="L369" s="18">
        <v>45175</v>
      </c>
      <c r="M369" s="19">
        <v>46271</v>
      </c>
      <c r="N369" s="6"/>
      <c r="O369" s="8">
        <v>1</v>
      </c>
      <c r="P369" s="8"/>
      <c r="Q369" s="8"/>
    </row>
    <row r="370" spans="1:17" ht="15.75" customHeight="1" x14ac:dyDescent="0.25">
      <c r="A370" s="9">
        <v>41</v>
      </c>
      <c r="B370" s="9" t="s">
        <v>967</v>
      </c>
      <c r="C370" s="9">
        <f t="array" ref="C370">SUMPRODUCT(1/COUNTIF(C371:C374,C371:C374))</f>
        <v>4</v>
      </c>
      <c r="D370" s="9" t="s">
        <v>968</v>
      </c>
      <c r="E370" s="9">
        <f>SUM(F370:H370)</f>
        <v>4</v>
      </c>
      <c r="F370" s="9">
        <f t="shared" ref="F370:H370" si="41">COUNTA(F371:F374)</f>
        <v>4</v>
      </c>
      <c r="G370" s="9">
        <f t="shared" si="41"/>
        <v>0</v>
      </c>
      <c r="H370" s="9">
        <f t="shared" si="41"/>
        <v>0</v>
      </c>
      <c r="I370" s="16"/>
      <c r="J370" s="5"/>
      <c r="K370" s="6"/>
      <c r="L370" s="26"/>
      <c r="M370" s="27"/>
      <c r="N370" s="6"/>
      <c r="O370" s="8"/>
      <c r="P370" s="8"/>
      <c r="Q370" s="8"/>
    </row>
    <row r="371" spans="1:17" ht="15.75" customHeight="1" x14ac:dyDescent="0.25">
      <c r="A371" s="14">
        <v>1</v>
      </c>
      <c r="B371" s="5" t="s">
        <v>969</v>
      </c>
      <c r="C371" s="5" t="s">
        <v>970</v>
      </c>
      <c r="D371" s="5" t="s">
        <v>971</v>
      </c>
      <c r="E371" s="31" t="s">
        <v>26</v>
      </c>
      <c r="F371" s="5" t="s">
        <v>13</v>
      </c>
      <c r="G371" s="3"/>
      <c r="H371" s="3"/>
      <c r="I371" s="32"/>
      <c r="J371" s="5" t="s">
        <v>894</v>
      </c>
      <c r="K371" s="17" t="s">
        <v>894</v>
      </c>
      <c r="L371" s="23">
        <v>45580</v>
      </c>
      <c r="M371" s="24">
        <v>46675</v>
      </c>
      <c r="N371" s="6"/>
      <c r="O371" s="8"/>
      <c r="P371" s="8">
        <v>1</v>
      </c>
      <c r="Q371" s="8"/>
    </row>
    <row r="372" spans="1:17" ht="15.75" customHeight="1" x14ac:dyDescent="0.25">
      <c r="A372" s="14">
        <v>2</v>
      </c>
      <c r="B372" s="30" t="s">
        <v>972</v>
      </c>
      <c r="C372" s="30" t="s">
        <v>973</v>
      </c>
      <c r="D372" s="30" t="s">
        <v>974</v>
      </c>
      <c r="E372" s="31" t="s">
        <v>26</v>
      </c>
      <c r="F372" s="5" t="s">
        <v>13</v>
      </c>
      <c r="G372" s="3"/>
      <c r="H372" s="3"/>
      <c r="I372" s="32"/>
      <c r="J372" s="5" t="s">
        <v>894</v>
      </c>
      <c r="K372" s="17" t="s">
        <v>894</v>
      </c>
      <c r="L372" s="23">
        <v>45580</v>
      </c>
      <c r="M372" s="24">
        <v>46675</v>
      </c>
      <c r="N372" s="6"/>
      <c r="O372" s="8">
        <v>1</v>
      </c>
      <c r="P372" s="8"/>
      <c r="Q372" s="8"/>
    </row>
    <row r="373" spans="1:17" ht="15.75" customHeight="1" x14ac:dyDescent="0.25">
      <c r="A373" s="14">
        <v>3</v>
      </c>
      <c r="B373" s="30" t="s">
        <v>975</v>
      </c>
      <c r="C373" s="30" t="s">
        <v>976</v>
      </c>
      <c r="D373" s="30" t="s">
        <v>977</v>
      </c>
      <c r="E373" s="31" t="s">
        <v>26</v>
      </c>
      <c r="F373" s="5" t="s">
        <v>13</v>
      </c>
      <c r="G373" s="3"/>
      <c r="H373" s="3"/>
      <c r="I373" s="32"/>
      <c r="J373" s="5" t="s">
        <v>894</v>
      </c>
      <c r="K373" s="17" t="s">
        <v>894</v>
      </c>
      <c r="L373" s="23">
        <v>45580</v>
      </c>
      <c r="M373" s="24">
        <v>46675</v>
      </c>
      <c r="N373" s="6"/>
      <c r="O373" s="8">
        <v>1</v>
      </c>
      <c r="P373" s="8"/>
      <c r="Q373" s="8"/>
    </row>
    <row r="374" spans="1:17" ht="15.75" customHeight="1" x14ac:dyDescent="0.25">
      <c r="A374" s="14">
        <v>4</v>
      </c>
      <c r="B374" s="5" t="s">
        <v>978</v>
      </c>
      <c r="C374" s="14" t="s">
        <v>979</v>
      </c>
      <c r="D374" s="14" t="s">
        <v>980</v>
      </c>
      <c r="E374" s="15" t="s">
        <v>93</v>
      </c>
      <c r="F374" s="14" t="s">
        <v>13</v>
      </c>
      <c r="G374" s="14"/>
      <c r="H374" s="14"/>
      <c r="I374" s="16" t="s">
        <v>981</v>
      </c>
      <c r="J374" s="5" t="s">
        <v>899</v>
      </c>
      <c r="K374" s="17" t="s">
        <v>899</v>
      </c>
      <c r="L374" s="18">
        <v>45175</v>
      </c>
      <c r="M374" s="19">
        <v>46271</v>
      </c>
      <c r="N374" s="6"/>
      <c r="O374" s="8">
        <v>1</v>
      </c>
      <c r="P374" s="8"/>
      <c r="Q374" s="8"/>
    </row>
    <row r="375" spans="1:17" ht="15.75" customHeight="1" x14ac:dyDescent="0.25">
      <c r="A375" s="38">
        <v>42</v>
      </c>
      <c r="B375" s="9" t="s">
        <v>982</v>
      </c>
      <c r="C375" s="9">
        <f t="array" ref="C375">SUMPRODUCT(1/COUNTIF(C376:C382,C376:C382))</f>
        <v>5</v>
      </c>
      <c r="D375" s="9" t="s">
        <v>983</v>
      </c>
      <c r="E375" s="9">
        <f>SUM(F375:H375)</f>
        <v>7</v>
      </c>
      <c r="F375" s="9">
        <f t="shared" ref="F375:H375" si="42">COUNTA(F376:F382)</f>
        <v>5</v>
      </c>
      <c r="G375" s="9">
        <f t="shared" si="42"/>
        <v>2</v>
      </c>
      <c r="H375" s="9">
        <f t="shared" si="42"/>
        <v>0</v>
      </c>
      <c r="I375" s="6"/>
      <c r="J375" s="6"/>
      <c r="K375" s="6"/>
      <c r="L375" s="26"/>
      <c r="M375" s="27"/>
      <c r="N375" s="6"/>
      <c r="O375" s="8"/>
      <c r="P375" s="8"/>
      <c r="Q375" s="8"/>
    </row>
    <row r="376" spans="1:17" ht="15.75" customHeight="1" x14ac:dyDescent="0.25">
      <c r="A376" s="14">
        <v>1</v>
      </c>
      <c r="B376" s="5" t="s">
        <v>984</v>
      </c>
      <c r="C376" s="5" t="s">
        <v>985</v>
      </c>
      <c r="D376" s="5" t="s">
        <v>986</v>
      </c>
      <c r="E376" s="5" t="s">
        <v>26</v>
      </c>
      <c r="F376" s="5" t="s">
        <v>13</v>
      </c>
      <c r="G376" s="3"/>
      <c r="H376" s="3"/>
      <c r="I376" s="4"/>
      <c r="J376" s="5" t="s">
        <v>894</v>
      </c>
      <c r="K376" s="17" t="s">
        <v>894</v>
      </c>
      <c r="L376" s="23">
        <v>45580</v>
      </c>
      <c r="M376" s="24">
        <v>46675</v>
      </c>
      <c r="N376" s="6"/>
      <c r="O376" s="8"/>
      <c r="P376" s="8">
        <v>1</v>
      </c>
      <c r="Q376" s="8"/>
    </row>
    <row r="377" spans="1:17" ht="15.75" customHeight="1" x14ac:dyDescent="0.25">
      <c r="A377" s="14">
        <v>2</v>
      </c>
      <c r="B377" s="5" t="s">
        <v>987</v>
      </c>
      <c r="C377" s="5" t="s">
        <v>985</v>
      </c>
      <c r="D377" s="5" t="s">
        <v>986</v>
      </c>
      <c r="E377" s="5" t="s">
        <v>26</v>
      </c>
      <c r="F377" s="5" t="s">
        <v>13</v>
      </c>
      <c r="G377" s="3"/>
      <c r="H377" s="3"/>
      <c r="I377" s="4"/>
      <c r="J377" s="5" t="s">
        <v>894</v>
      </c>
      <c r="K377" s="17" t="s">
        <v>894</v>
      </c>
      <c r="L377" s="23">
        <v>45580</v>
      </c>
      <c r="M377" s="24">
        <v>46675</v>
      </c>
      <c r="N377" s="6"/>
      <c r="O377" s="8"/>
      <c r="P377" s="8"/>
      <c r="Q377" s="8"/>
    </row>
    <row r="378" spans="1:17" ht="15.75" customHeight="1" x14ac:dyDescent="0.25">
      <c r="A378" s="14">
        <v>3</v>
      </c>
      <c r="B378" s="5" t="s">
        <v>988</v>
      </c>
      <c r="C378" s="14" t="s">
        <v>989</v>
      </c>
      <c r="D378" s="14" t="s">
        <v>990</v>
      </c>
      <c r="E378" s="14" t="s">
        <v>26</v>
      </c>
      <c r="F378" s="14" t="s">
        <v>13</v>
      </c>
      <c r="G378" s="14"/>
      <c r="H378" s="14"/>
      <c r="I378" s="12" t="s">
        <v>991</v>
      </c>
      <c r="J378" s="5" t="s">
        <v>899</v>
      </c>
      <c r="K378" s="17" t="s">
        <v>899</v>
      </c>
      <c r="L378" s="18">
        <v>45175</v>
      </c>
      <c r="M378" s="19">
        <v>46271</v>
      </c>
      <c r="N378" s="6"/>
      <c r="O378" s="8">
        <v>1</v>
      </c>
      <c r="P378" s="8"/>
      <c r="Q378" s="8"/>
    </row>
    <row r="379" spans="1:17" ht="15.75" customHeight="1" x14ac:dyDescent="0.25">
      <c r="A379" s="14">
        <v>4</v>
      </c>
      <c r="B379" s="5" t="s">
        <v>992</v>
      </c>
      <c r="C379" s="5" t="s">
        <v>993</v>
      </c>
      <c r="D379" s="14" t="s">
        <v>990</v>
      </c>
      <c r="E379" s="5" t="s">
        <v>26</v>
      </c>
      <c r="F379" s="5" t="s">
        <v>13</v>
      </c>
      <c r="G379" s="3"/>
      <c r="H379" s="3"/>
      <c r="I379" s="4"/>
      <c r="J379" s="5" t="s">
        <v>894</v>
      </c>
      <c r="K379" s="17" t="s">
        <v>894</v>
      </c>
      <c r="L379" s="23">
        <v>45580</v>
      </c>
      <c r="M379" s="24">
        <v>46675</v>
      </c>
      <c r="N379" s="6"/>
      <c r="O379" s="8">
        <v>1</v>
      </c>
      <c r="P379" s="8"/>
      <c r="Q379" s="8"/>
    </row>
    <row r="380" spans="1:17" ht="15.75" customHeight="1" x14ac:dyDescent="0.25">
      <c r="A380" s="14">
        <v>5</v>
      </c>
      <c r="B380" s="5" t="s">
        <v>994</v>
      </c>
      <c r="C380" s="14" t="s">
        <v>995</v>
      </c>
      <c r="D380" s="14" t="s">
        <v>996</v>
      </c>
      <c r="E380" s="14" t="s">
        <v>26</v>
      </c>
      <c r="F380" s="14"/>
      <c r="G380" s="5" t="s">
        <v>14</v>
      </c>
      <c r="H380" s="14"/>
      <c r="I380" s="12" t="s">
        <v>997</v>
      </c>
      <c r="J380" s="5" t="s">
        <v>191</v>
      </c>
      <c r="K380" s="17" t="s">
        <v>191</v>
      </c>
      <c r="L380" s="18">
        <v>45302</v>
      </c>
      <c r="M380" s="19">
        <v>46398</v>
      </c>
      <c r="N380" s="6"/>
      <c r="O380" s="8">
        <v>1</v>
      </c>
      <c r="P380" s="8"/>
      <c r="Q380" s="8"/>
    </row>
    <row r="381" spans="1:17" ht="15.75" customHeight="1" x14ac:dyDescent="0.25">
      <c r="A381" s="14">
        <v>6</v>
      </c>
      <c r="B381" s="5" t="s">
        <v>998</v>
      </c>
      <c r="C381" s="14" t="s">
        <v>999</v>
      </c>
      <c r="D381" s="14" t="s">
        <v>982</v>
      </c>
      <c r="E381" s="14" t="s">
        <v>26</v>
      </c>
      <c r="F381" s="5" t="s">
        <v>13</v>
      </c>
      <c r="G381" s="5"/>
      <c r="H381" s="14"/>
      <c r="I381" s="12"/>
      <c r="J381" s="5">
        <v>2025</v>
      </c>
      <c r="K381" s="41" t="s">
        <v>705</v>
      </c>
      <c r="L381" s="23">
        <v>46022</v>
      </c>
      <c r="M381" s="24">
        <v>47118</v>
      </c>
      <c r="N381" s="6"/>
      <c r="O381" s="8"/>
      <c r="P381" s="8">
        <v>1</v>
      </c>
      <c r="Q381" s="8"/>
    </row>
    <row r="382" spans="1:17" ht="15.75" customHeight="1" x14ac:dyDescent="0.25">
      <c r="A382" s="14">
        <v>7</v>
      </c>
      <c r="B382" s="5" t="s">
        <v>1000</v>
      </c>
      <c r="C382" s="14" t="s">
        <v>995</v>
      </c>
      <c r="D382" s="14" t="s">
        <v>996</v>
      </c>
      <c r="E382" s="14" t="s">
        <v>26</v>
      </c>
      <c r="F382" s="14"/>
      <c r="G382" s="5" t="s">
        <v>14</v>
      </c>
      <c r="H382" s="14"/>
      <c r="I382" s="12" t="s">
        <v>997</v>
      </c>
      <c r="J382" s="5" t="s">
        <v>191</v>
      </c>
      <c r="K382" s="17" t="s">
        <v>191</v>
      </c>
      <c r="L382" s="18">
        <v>45302</v>
      </c>
      <c r="M382" s="19">
        <v>46398</v>
      </c>
      <c r="N382" s="6"/>
      <c r="O382" s="8">
        <v>1</v>
      </c>
      <c r="P382" s="8"/>
      <c r="Q382" s="8"/>
    </row>
    <row r="383" spans="1:17" ht="15.75" customHeight="1" x14ac:dyDescent="0.25">
      <c r="A383" s="9">
        <v>43</v>
      </c>
      <c r="B383" s="9" t="s">
        <v>1001</v>
      </c>
      <c r="C383" s="9">
        <f t="array" ref="C383">SUMPRODUCT(1/COUNTIF(C384:C399,C384:C399))</f>
        <v>8</v>
      </c>
      <c r="D383" s="9" t="s">
        <v>1002</v>
      </c>
      <c r="E383" s="9">
        <f>SUM(F383:H383)</f>
        <v>16</v>
      </c>
      <c r="F383" s="9">
        <f t="shared" ref="F383:H383" si="43">COUNTA(F384:F399)</f>
        <v>16</v>
      </c>
      <c r="G383" s="9">
        <f t="shared" si="43"/>
        <v>0</v>
      </c>
      <c r="H383" s="9">
        <f t="shared" si="43"/>
        <v>0</v>
      </c>
      <c r="I383" s="16"/>
      <c r="J383" s="5"/>
      <c r="K383" s="6"/>
      <c r="L383" s="26"/>
      <c r="M383" s="27"/>
      <c r="N383" s="6"/>
      <c r="O383" s="8"/>
      <c r="P383" s="8"/>
      <c r="Q383" s="8"/>
    </row>
    <row r="384" spans="1:17" ht="15.75" customHeight="1" x14ac:dyDescent="0.25">
      <c r="A384" s="14">
        <v>1</v>
      </c>
      <c r="B384" s="14" t="s">
        <v>1003</v>
      </c>
      <c r="C384" s="14" t="s">
        <v>1004</v>
      </c>
      <c r="D384" s="14"/>
      <c r="E384" s="15" t="s">
        <v>26</v>
      </c>
      <c r="F384" s="14" t="s">
        <v>13</v>
      </c>
      <c r="G384" s="14"/>
      <c r="H384" s="14"/>
      <c r="I384" s="16" t="s">
        <v>1005</v>
      </c>
      <c r="J384" s="5" t="s">
        <v>1006</v>
      </c>
      <c r="K384" s="17" t="s">
        <v>1006</v>
      </c>
      <c r="L384" s="23">
        <v>45250</v>
      </c>
      <c r="M384" s="24">
        <v>46346</v>
      </c>
      <c r="N384" s="6"/>
      <c r="O384" s="8"/>
      <c r="P384" s="8"/>
      <c r="Q384" s="8">
        <v>1</v>
      </c>
    </row>
    <row r="385" spans="1:17" ht="15.75" customHeight="1" x14ac:dyDescent="0.25">
      <c r="A385" s="14">
        <v>2</v>
      </c>
      <c r="B385" s="14" t="s">
        <v>1007</v>
      </c>
      <c r="C385" s="14" t="s">
        <v>1008</v>
      </c>
      <c r="D385" s="14"/>
      <c r="E385" s="15" t="s">
        <v>26</v>
      </c>
      <c r="F385" s="14" t="s">
        <v>13</v>
      </c>
      <c r="G385" s="14"/>
      <c r="H385" s="14"/>
      <c r="I385" s="16" t="s">
        <v>1009</v>
      </c>
      <c r="J385" s="5" t="s">
        <v>1010</v>
      </c>
      <c r="K385" s="17" t="s">
        <v>1010</v>
      </c>
      <c r="L385" s="23">
        <v>45250</v>
      </c>
      <c r="M385" s="24">
        <v>46346</v>
      </c>
      <c r="N385" s="6"/>
      <c r="O385" s="8"/>
      <c r="P385" s="8">
        <v>1</v>
      </c>
      <c r="Q385" s="8"/>
    </row>
    <row r="386" spans="1:17" ht="15.75" customHeight="1" x14ac:dyDescent="0.25">
      <c r="A386" s="14">
        <v>3</v>
      </c>
      <c r="B386" s="14" t="s">
        <v>1011</v>
      </c>
      <c r="C386" s="14" t="s">
        <v>1008</v>
      </c>
      <c r="D386" s="14"/>
      <c r="E386" s="15" t="s">
        <v>93</v>
      </c>
      <c r="F386" s="14" t="s">
        <v>13</v>
      </c>
      <c r="G386" s="14"/>
      <c r="H386" s="14"/>
      <c r="I386" s="16" t="s">
        <v>1009</v>
      </c>
      <c r="J386" s="5" t="s">
        <v>1010</v>
      </c>
      <c r="K386" s="17" t="s">
        <v>1010</v>
      </c>
      <c r="L386" s="23">
        <v>45250</v>
      </c>
      <c r="M386" s="24">
        <v>46346</v>
      </c>
      <c r="N386" s="6"/>
      <c r="O386" s="8"/>
      <c r="P386" s="8"/>
      <c r="Q386" s="8"/>
    </row>
    <row r="387" spans="1:17" ht="15.75" customHeight="1" x14ac:dyDescent="0.25">
      <c r="A387" s="14">
        <v>4</v>
      </c>
      <c r="B387" s="14" t="s">
        <v>1012</v>
      </c>
      <c r="C387" s="14" t="s">
        <v>1013</v>
      </c>
      <c r="D387" s="14"/>
      <c r="E387" s="15" t="s">
        <v>26</v>
      </c>
      <c r="F387" s="14" t="s">
        <v>13</v>
      </c>
      <c r="G387" s="14"/>
      <c r="H387" s="14"/>
      <c r="I387" s="32" t="s">
        <v>1014</v>
      </c>
      <c r="J387" s="5" t="s">
        <v>1015</v>
      </c>
      <c r="K387" s="17" t="s">
        <v>1015</v>
      </c>
      <c r="L387" s="18">
        <v>45545</v>
      </c>
      <c r="M387" s="19">
        <v>46640</v>
      </c>
      <c r="N387" s="6"/>
      <c r="O387" s="8">
        <v>1</v>
      </c>
      <c r="P387" s="8"/>
      <c r="Q387" s="8"/>
    </row>
    <row r="388" spans="1:17" ht="15.75" customHeight="1" x14ac:dyDescent="0.25">
      <c r="A388" s="14">
        <v>5</v>
      </c>
      <c r="B388" s="21" t="s">
        <v>1016</v>
      </c>
      <c r="C388" s="21" t="s">
        <v>1013</v>
      </c>
      <c r="D388" s="14"/>
      <c r="E388" s="15" t="s">
        <v>26</v>
      </c>
      <c r="F388" s="14" t="s">
        <v>13</v>
      </c>
      <c r="G388" s="14"/>
      <c r="H388" s="14"/>
      <c r="I388" s="32" t="s">
        <v>1014</v>
      </c>
      <c r="J388" s="5" t="s">
        <v>1015</v>
      </c>
      <c r="K388" s="17" t="s">
        <v>1015</v>
      </c>
      <c r="L388" s="18">
        <v>45545</v>
      </c>
      <c r="M388" s="19">
        <v>46640</v>
      </c>
      <c r="N388" s="6"/>
      <c r="O388" s="8"/>
      <c r="P388" s="8"/>
      <c r="Q388" s="8"/>
    </row>
    <row r="389" spans="1:17" ht="15.75" customHeight="1" x14ac:dyDescent="0.25">
      <c r="A389" s="14">
        <v>6</v>
      </c>
      <c r="B389" s="21" t="s">
        <v>1017</v>
      </c>
      <c r="C389" s="21" t="s">
        <v>1013</v>
      </c>
      <c r="D389" s="14"/>
      <c r="E389" s="15" t="s">
        <v>26</v>
      </c>
      <c r="F389" s="14" t="s">
        <v>13</v>
      </c>
      <c r="G389" s="14"/>
      <c r="H389" s="14"/>
      <c r="I389" s="32" t="s">
        <v>1014</v>
      </c>
      <c r="J389" s="5" t="s">
        <v>1015</v>
      </c>
      <c r="K389" s="17" t="s">
        <v>1015</v>
      </c>
      <c r="L389" s="18">
        <v>45545</v>
      </c>
      <c r="M389" s="19">
        <v>46640</v>
      </c>
      <c r="N389" s="6"/>
      <c r="O389" s="8"/>
      <c r="P389" s="8"/>
      <c r="Q389" s="8"/>
    </row>
    <row r="390" spans="1:17" ht="15.75" customHeight="1" x14ac:dyDescent="0.25">
      <c r="A390" s="14">
        <v>7</v>
      </c>
      <c r="B390" s="21" t="s">
        <v>1018</v>
      </c>
      <c r="C390" s="21" t="s">
        <v>1013</v>
      </c>
      <c r="D390" s="14"/>
      <c r="E390" s="15" t="s">
        <v>26</v>
      </c>
      <c r="F390" s="14" t="s">
        <v>13</v>
      </c>
      <c r="G390" s="14"/>
      <c r="H390" s="14"/>
      <c r="I390" s="32" t="s">
        <v>1014</v>
      </c>
      <c r="J390" s="5" t="s">
        <v>1015</v>
      </c>
      <c r="K390" s="17" t="s">
        <v>1015</v>
      </c>
      <c r="L390" s="18">
        <v>45545</v>
      </c>
      <c r="M390" s="19">
        <v>46640</v>
      </c>
      <c r="N390" s="6"/>
      <c r="O390" s="8"/>
      <c r="P390" s="8"/>
      <c r="Q390" s="8"/>
    </row>
    <row r="391" spans="1:17" ht="15.75" customHeight="1" x14ac:dyDescent="0.25">
      <c r="A391" s="14">
        <v>8</v>
      </c>
      <c r="B391" s="21" t="s">
        <v>1019</v>
      </c>
      <c r="C391" s="21" t="s">
        <v>1013</v>
      </c>
      <c r="D391" s="14"/>
      <c r="E391" s="15" t="s">
        <v>26</v>
      </c>
      <c r="F391" s="14" t="s">
        <v>13</v>
      </c>
      <c r="G391" s="14"/>
      <c r="H391" s="14"/>
      <c r="I391" s="32" t="s">
        <v>1014</v>
      </c>
      <c r="J391" s="5" t="s">
        <v>1015</v>
      </c>
      <c r="K391" s="17" t="s">
        <v>1015</v>
      </c>
      <c r="L391" s="18">
        <v>45545</v>
      </c>
      <c r="M391" s="19">
        <v>46640</v>
      </c>
      <c r="N391" s="6"/>
      <c r="O391" s="8"/>
      <c r="P391" s="8"/>
      <c r="Q391" s="8"/>
    </row>
    <row r="392" spans="1:17" ht="15.75" customHeight="1" x14ac:dyDescent="0.25">
      <c r="A392" s="14">
        <v>9</v>
      </c>
      <c r="B392" s="21" t="s">
        <v>1020</v>
      </c>
      <c r="C392" s="21" t="s">
        <v>1013</v>
      </c>
      <c r="D392" s="14"/>
      <c r="E392" s="15" t="s">
        <v>26</v>
      </c>
      <c r="F392" s="14" t="s">
        <v>13</v>
      </c>
      <c r="G392" s="14"/>
      <c r="H392" s="14"/>
      <c r="I392" s="32" t="s">
        <v>1014</v>
      </c>
      <c r="J392" s="5" t="s">
        <v>1015</v>
      </c>
      <c r="K392" s="17" t="s">
        <v>1015</v>
      </c>
      <c r="L392" s="18">
        <v>45545</v>
      </c>
      <c r="M392" s="19">
        <v>46640</v>
      </c>
      <c r="N392" s="6"/>
      <c r="O392" s="8"/>
      <c r="P392" s="8"/>
      <c r="Q392" s="8"/>
    </row>
    <row r="393" spans="1:17" ht="15.75" customHeight="1" x14ac:dyDescent="0.25">
      <c r="A393" s="14">
        <v>10</v>
      </c>
      <c r="B393" s="21" t="s">
        <v>1021</v>
      </c>
      <c r="C393" s="21" t="s">
        <v>1008</v>
      </c>
      <c r="D393" s="21"/>
      <c r="E393" s="15" t="s">
        <v>26</v>
      </c>
      <c r="F393" s="14" t="s">
        <v>13</v>
      </c>
      <c r="G393" s="14"/>
      <c r="H393" s="14"/>
      <c r="I393" s="12" t="s">
        <v>1009</v>
      </c>
      <c r="J393" s="5" t="s">
        <v>1015</v>
      </c>
      <c r="K393" s="17" t="s">
        <v>1015</v>
      </c>
      <c r="L393" s="18">
        <v>45545</v>
      </c>
      <c r="M393" s="19">
        <v>46640</v>
      </c>
      <c r="N393" s="6"/>
      <c r="O393" s="8"/>
      <c r="P393" s="8">
        <v>1</v>
      </c>
      <c r="Q393" s="8"/>
    </row>
    <row r="394" spans="1:17" ht="15.75" customHeight="1" x14ac:dyDescent="0.25">
      <c r="A394" s="14">
        <v>11</v>
      </c>
      <c r="B394" s="21" t="s">
        <v>1022</v>
      </c>
      <c r="C394" s="21" t="s">
        <v>1023</v>
      </c>
      <c r="D394" s="21"/>
      <c r="E394" s="15" t="s">
        <v>26</v>
      </c>
      <c r="F394" s="14" t="s">
        <v>13</v>
      </c>
      <c r="G394" s="14"/>
      <c r="H394" s="14"/>
      <c r="I394" s="22" t="s">
        <v>1024</v>
      </c>
      <c r="J394" s="5" t="s">
        <v>1025</v>
      </c>
      <c r="K394" s="17" t="s">
        <v>1025</v>
      </c>
      <c r="L394" s="18">
        <v>45803</v>
      </c>
      <c r="M394" s="19">
        <v>46899</v>
      </c>
      <c r="N394" s="6"/>
      <c r="O394" s="8">
        <v>1</v>
      </c>
      <c r="P394" s="8"/>
      <c r="Q394" s="8"/>
    </row>
    <row r="395" spans="1:17" ht="15.75" customHeight="1" x14ac:dyDescent="0.25">
      <c r="A395" s="14">
        <v>12</v>
      </c>
      <c r="B395" s="21" t="s">
        <v>1026</v>
      </c>
      <c r="C395" s="21" t="s">
        <v>1027</v>
      </c>
      <c r="D395" s="21"/>
      <c r="E395" s="15" t="s">
        <v>26</v>
      </c>
      <c r="F395" s="14" t="s">
        <v>13</v>
      </c>
      <c r="G395" s="14"/>
      <c r="H395" s="14"/>
      <c r="I395" s="22" t="s">
        <v>1028</v>
      </c>
      <c r="J395" s="5" t="s">
        <v>1025</v>
      </c>
      <c r="K395" s="17" t="s">
        <v>1025</v>
      </c>
      <c r="L395" s="18">
        <v>45803</v>
      </c>
      <c r="M395" s="19">
        <v>46899</v>
      </c>
      <c r="N395" s="6"/>
      <c r="O395" s="8">
        <v>1</v>
      </c>
      <c r="P395" s="8"/>
      <c r="Q395" s="8"/>
    </row>
    <row r="396" spans="1:17" ht="15.75" customHeight="1" x14ac:dyDescent="0.25">
      <c r="A396" s="14">
        <v>13</v>
      </c>
      <c r="B396" s="14" t="s">
        <v>1029</v>
      </c>
      <c r="C396" s="25" t="s">
        <v>1027</v>
      </c>
      <c r="D396" s="14"/>
      <c r="E396" s="15" t="s">
        <v>26</v>
      </c>
      <c r="F396" s="14" t="s">
        <v>13</v>
      </c>
      <c r="G396" s="14"/>
      <c r="H396" s="14"/>
      <c r="I396" s="12" t="s">
        <v>1028</v>
      </c>
      <c r="J396" s="5" t="s">
        <v>1025</v>
      </c>
      <c r="K396" s="17" t="s">
        <v>1025</v>
      </c>
      <c r="L396" s="18">
        <v>45803</v>
      </c>
      <c r="M396" s="19">
        <v>46899</v>
      </c>
      <c r="N396" s="6"/>
      <c r="O396" s="8"/>
      <c r="P396" s="8"/>
      <c r="Q396" s="8"/>
    </row>
    <row r="397" spans="1:17" ht="15.75" customHeight="1" x14ac:dyDescent="0.25">
      <c r="A397" s="14">
        <v>14</v>
      </c>
      <c r="B397" s="14" t="s">
        <v>1030</v>
      </c>
      <c r="C397" s="14" t="s">
        <v>1031</v>
      </c>
      <c r="D397" s="14"/>
      <c r="E397" s="15" t="s">
        <v>26</v>
      </c>
      <c r="F397" s="14" t="s">
        <v>13</v>
      </c>
      <c r="G397" s="14"/>
      <c r="H397" s="14"/>
      <c r="I397" s="16"/>
      <c r="J397" s="5" t="s">
        <v>1032</v>
      </c>
      <c r="K397" s="17" t="s">
        <v>1032</v>
      </c>
      <c r="L397" s="23">
        <v>45291</v>
      </c>
      <c r="M397" s="24">
        <v>46387</v>
      </c>
      <c r="N397" s="6"/>
      <c r="O397" s="8">
        <v>1</v>
      </c>
      <c r="P397" s="8"/>
      <c r="Q397" s="8"/>
    </row>
    <row r="398" spans="1:17" ht="15.75" customHeight="1" x14ac:dyDescent="0.25">
      <c r="A398" s="14">
        <v>15</v>
      </c>
      <c r="B398" s="14" t="s">
        <v>1033</v>
      </c>
      <c r="C398" s="25" t="s">
        <v>1034</v>
      </c>
      <c r="D398" s="21"/>
      <c r="E398" s="15" t="s">
        <v>26</v>
      </c>
      <c r="F398" s="14" t="s">
        <v>13</v>
      </c>
      <c r="G398" s="14"/>
      <c r="H398" s="14"/>
      <c r="I398" s="22" t="s">
        <v>1035</v>
      </c>
      <c r="J398" s="5" t="s">
        <v>1015</v>
      </c>
      <c r="K398" s="17" t="s">
        <v>1015</v>
      </c>
      <c r="L398" s="18">
        <v>45545</v>
      </c>
      <c r="M398" s="19">
        <v>46640</v>
      </c>
      <c r="N398" s="6"/>
      <c r="O398" s="8"/>
      <c r="P398" s="8">
        <v>1</v>
      </c>
      <c r="Q398" s="8"/>
    </row>
    <row r="399" spans="1:17" ht="15.75" customHeight="1" x14ac:dyDescent="0.25">
      <c r="A399" s="14">
        <v>16</v>
      </c>
      <c r="B399" s="14" t="s">
        <v>1036</v>
      </c>
      <c r="C399" s="14" t="s">
        <v>1037</v>
      </c>
      <c r="D399" s="14"/>
      <c r="E399" s="14" t="s">
        <v>26</v>
      </c>
      <c r="F399" s="14" t="s">
        <v>13</v>
      </c>
      <c r="G399" s="14"/>
      <c r="H399" s="14"/>
      <c r="I399" s="12" t="s">
        <v>1038</v>
      </c>
      <c r="J399" s="5" t="s">
        <v>1025</v>
      </c>
      <c r="K399" s="17" t="s">
        <v>1025</v>
      </c>
      <c r="L399" s="18">
        <v>45803</v>
      </c>
      <c r="M399" s="19">
        <v>46899</v>
      </c>
      <c r="N399" s="6"/>
      <c r="O399" s="8">
        <v>1</v>
      </c>
      <c r="P399" s="8"/>
      <c r="Q399" s="8"/>
    </row>
    <row r="400" spans="1:17" ht="15.75" customHeight="1" x14ac:dyDescent="0.25">
      <c r="A400" s="9">
        <v>44</v>
      </c>
      <c r="B400" s="9" t="s">
        <v>1039</v>
      </c>
      <c r="C400" s="9">
        <f t="array" ref="C400">SUMPRODUCT(1/COUNTIF(C401:C402,C401:C402))</f>
        <v>2</v>
      </c>
      <c r="D400" s="9" t="s">
        <v>1040</v>
      </c>
      <c r="E400" s="9">
        <f>SUM(F400:H400)</f>
        <v>2</v>
      </c>
      <c r="F400" s="9">
        <f t="shared" ref="F400:H400" si="44">COUNTA(F401:F402)</f>
        <v>2</v>
      </c>
      <c r="G400" s="9">
        <f t="shared" si="44"/>
        <v>0</v>
      </c>
      <c r="H400" s="9">
        <f t="shared" si="44"/>
        <v>0</v>
      </c>
      <c r="I400" s="16"/>
      <c r="J400" s="5"/>
      <c r="K400" s="6"/>
      <c r="L400" s="26"/>
      <c r="M400" s="27"/>
      <c r="N400" s="6"/>
      <c r="O400" s="8"/>
      <c r="P400" s="8"/>
      <c r="Q400" s="8"/>
    </row>
    <row r="401" spans="1:17" ht="15.75" customHeight="1" x14ac:dyDescent="0.25">
      <c r="A401" s="14">
        <v>1</v>
      </c>
      <c r="B401" s="14" t="s">
        <v>1041</v>
      </c>
      <c r="C401" s="14" t="s">
        <v>1042</v>
      </c>
      <c r="D401" s="14"/>
      <c r="E401" s="14" t="s">
        <v>26</v>
      </c>
      <c r="F401" s="14" t="s">
        <v>13</v>
      </c>
      <c r="G401" s="14"/>
      <c r="H401" s="14"/>
      <c r="I401" s="12" t="s">
        <v>1043</v>
      </c>
      <c r="J401" s="5" t="s">
        <v>1015</v>
      </c>
      <c r="K401" s="17" t="s">
        <v>1015</v>
      </c>
      <c r="L401" s="18">
        <v>45545</v>
      </c>
      <c r="M401" s="19">
        <v>46640</v>
      </c>
      <c r="N401" s="6"/>
      <c r="O401" s="8">
        <v>1</v>
      </c>
      <c r="P401" s="8"/>
      <c r="Q401" s="8"/>
    </row>
    <row r="402" spans="1:17" ht="15.75" customHeight="1" x14ac:dyDescent="0.25">
      <c r="A402" s="14">
        <v>2</v>
      </c>
      <c r="B402" s="14" t="s">
        <v>1044</v>
      </c>
      <c r="C402" s="14" t="s">
        <v>1045</v>
      </c>
      <c r="D402" s="14"/>
      <c r="E402" s="14" t="s">
        <v>26</v>
      </c>
      <c r="F402" s="14" t="s">
        <v>13</v>
      </c>
      <c r="G402" s="14"/>
      <c r="H402" s="14"/>
      <c r="I402" s="16" t="s">
        <v>1046</v>
      </c>
      <c r="J402" s="5" t="s">
        <v>1010</v>
      </c>
      <c r="K402" s="17" t="s">
        <v>1010</v>
      </c>
      <c r="L402" s="23">
        <v>45250</v>
      </c>
      <c r="M402" s="24">
        <v>46346</v>
      </c>
      <c r="N402" s="6"/>
      <c r="O402" s="8">
        <v>1</v>
      </c>
      <c r="P402" s="8"/>
      <c r="Q402" s="8"/>
    </row>
    <row r="403" spans="1:17" ht="15.75" customHeight="1" x14ac:dyDescent="0.25">
      <c r="A403" s="9">
        <v>45</v>
      </c>
      <c r="B403" s="9" t="s">
        <v>1047</v>
      </c>
      <c r="C403" s="9">
        <f t="array" ref="C403">SUMPRODUCT(1/COUNTIF(C404:C406,C404:C406))</f>
        <v>2</v>
      </c>
      <c r="D403" s="9" t="s">
        <v>1048</v>
      </c>
      <c r="E403" s="9">
        <f>SUM(F403:H403)</f>
        <v>3</v>
      </c>
      <c r="F403" s="9">
        <f t="shared" ref="F403:H403" si="45">COUNTA(F404:F406)</f>
        <v>3</v>
      </c>
      <c r="G403" s="9">
        <f t="shared" si="45"/>
        <v>0</v>
      </c>
      <c r="H403" s="9">
        <f t="shared" si="45"/>
        <v>0</v>
      </c>
      <c r="I403" s="16"/>
      <c r="J403" s="5"/>
      <c r="K403" s="6"/>
      <c r="L403" s="26"/>
      <c r="M403" s="27"/>
      <c r="N403" s="6"/>
      <c r="O403" s="8"/>
      <c r="P403" s="8"/>
      <c r="Q403" s="8"/>
    </row>
    <row r="404" spans="1:17" ht="15.75" customHeight="1" x14ac:dyDescent="0.25">
      <c r="A404" s="14">
        <v>1</v>
      </c>
      <c r="B404" s="14" t="s">
        <v>1049</v>
      </c>
      <c r="C404" s="14" t="s">
        <v>1050</v>
      </c>
      <c r="D404" s="14"/>
      <c r="E404" s="14" t="s">
        <v>26</v>
      </c>
      <c r="F404" s="14" t="s">
        <v>13</v>
      </c>
      <c r="G404" s="14"/>
      <c r="H404" s="14"/>
      <c r="I404" s="12" t="s">
        <v>1051</v>
      </c>
      <c r="J404" s="5" t="s">
        <v>1025</v>
      </c>
      <c r="K404" s="17" t="s">
        <v>1025</v>
      </c>
      <c r="L404" s="18">
        <v>45803</v>
      </c>
      <c r="M404" s="19">
        <v>46899</v>
      </c>
      <c r="N404" s="6"/>
      <c r="O404" s="8"/>
      <c r="P404" s="8"/>
      <c r="Q404" s="8">
        <v>1</v>
      </c>
    </row>
    <row r="405" spans="1:17" ht="15.75" customHeight="1" x14ac:dyDescent="0.25">
      <c r="A405" s="14">
        <v>2</v>
      </c>
      <c r="B405" s="14" t="s">
        <v>1052</v>
      </c>
      <c r="C405" s="14" t="s">
        <v>1053</v>
      </c>
      <c r="D405" s="14"/>
      <c r="E405" s="14" t="s">
        <v>26</v>
      </c>
      <c r="F405" s="14" t="s">
        <v>13</v>
      </c>
      <c r="G405" s="14"/>
      <c r="H405" s="14"/>
      <c r="I405" s="16" t="s">
        <v>1054</v>
      </c>
      <c r="J405" s="5" t="s">
        <v>1010</v>
      </c>
      <c r="K405" s="17" t="s">
        <v>1010</v>
      </c>
      <c r="L405" s="23">
        <v>45250</v>
      </c>
      <c r="M405" s="24">
        <v>46346</v>
      </c>
      <c r="N405" s="6"/>
      <c r="O405" s="8">
        <v>1</v>
      </c>
      <c r="P405" s="8"/>
      <c r="Q405" s="8"/>
    </row>
    <row r="406" spans="1:17" ht="15.75" customHeight="1" x14ac:dyDescent="0.25">
      <c r="A406" s="14">
        <v>3</v>
      </c>
      <c r="B406" s="14" t="s">
        <v>1055</v>
      </c>
      <c r="C406" s="14" t="s">
        <v>1053</v>
      </c>
      <c r="D406" s="14"/>
      <c r="E406" s="14" t="s">
        <v>26</v>
      </c>
      <c r="F406" s="14" t="s">
        <v>13</v>
      </c>
      <c r="G406" s="14"/>
      <c r="H406" s="14"/>
      <c r="I406" s="16" t="s">
        <v>1054</v>
      </c>
      <c r="J406" s="5" t="s">
        <v>1010</v>
      </c>
      <c r="K406" s="17" t="s">
        <v>1010</v>
      </c>
      <c r="L406" s="23">
        <v>45250</v>
      </c>
      <c r="M406" s="24">
        <v>46346</v>
      </c>
      <c r="N406" s="6"/>
      <c r="O406" s="8"/>
      <c r="P406" s="8"/>
      <c r="Q406" s="8"/>
    </row>
    <row r="407" spans="1:17" ht="15.75" customHeight="1" x14ac:dyDescent="0.25">
      <c r="A407" s="9">
        <v>46</v>
      </c>
      <c r="B407" s="9" t="s">
        <v>1056</v>
      </c>
      <c r="C407" s="9">
        <f t="array" ref="C407">SUMPRODUCT(1/COUNTIF(C408:C412,C408:C412))</f>
        <v>4</v>
      </c>
      <c r="D407" s="9" t="s">
        <v>1057</v>
      </c>
      <c r="E407" s="9">
        <f>SUM(F407:H407)</f>
        <v>5</v>
      </c>
      <c r="F407" s="9">
        <f t="shared" ref="F407:H407" si="46">COUNTA(F408:F412)</f>
        <v>5</v>
      </c>
      <c r="G407" s="9">
        <f t="shared" si="46"/>
        <v>0</v>
      </c>
      <c r="H407" s="9">
        <f t="shared" si="46"/>
        <v>0</v>
      </c>
      <c r="I407" s="16"/>
      <c r="J407" s="5"/>
      <c r="K407" s="6"/>
      <c r="L407" s="26"/>
      <c r="M407" s="27"/>
      <c r="N407" s="6"/>
      <c r="O407" s="8"/>
      <c r="P407" s="8"/>
      <c r="Q407" s="8"/>
    </row>
    <row r="408" spans="1:17" ht="15.75" customHeight="1" x14ac:dyDescent="0.25">
      <c r="A408" s="14">
        <v>1</v>
      </c>
      <c r="B408" s="14" t="s">
        <v>1058</v>
      </c>
      <c r="C408" s="14" t="s">
        <v>1059</v>
      </c>
      <c r="D408" s="14"/>
      <c r="E408" s="15" t="s">
        <v>26</v>
      </c>
      <c r="F408" s="14" t="s">
        <v>13</v>
      </c>
      <c r="G408" s="14"/>
      <c r="H408" s="14"/>
      <c r="I408" s="16" t="s">
        <v>1060</v>
      </c>
      <c r="J408" s="5" t="s">
        <v>1010</v>
      </c>
      <c r="K408" s="17" t="s">
        <v>1010</v>
      </c>
      <c r="L408" s="23">
        <v>45250</v>
      </c>
      <c r="M408" s="24">
        <v>46346</v>
      </c>
      <c r="N408" s="6"/>
      <c r="O408" s="8">
        <v>1</v>
      </c>
      <c r="P408" s="8"/>
      <c r="Q408" s="8"/>
    </row>
    <row r="409" spans="1:17" ht="15.75" customHeight="1" x14ac:dyDescent="0.25">
      <c r="A409" s="14">
        <v>2</v>
      </c>
      <c r="B409" s="14" t="s">
        <v>276</v>
      </c>
      <c r="C409" s="14" t="s">
        <v>1059</v>
      </c>
      <c r="D409" s="14"/>
      <c r="E409" s="15" t="s">
        <v>26</v>
      </c>
      <c r="F409" s="14" t="s">
        <v>13</v>
      </c>
      <c r="G409" s="14"/>
      <c r="H409" s="14"/>
      <c r="I409" s="16" t="s">
        <v>1060</v>
      </c>
      <c r="J409" s="5" t="s">
        <v>1010</v>
      </c>
      <c r="K409" s="17" t="s">
        <v>1010</v>
      </c>
      <c r="L409" s="23">
        <v>45250</v>
      </c>
      <c r="M409" s="24">
        <v>46346</v>
      </c>
      <c r="N409" s="6"/>
      <c r="O409" s="8"/>
      <c r="P409" s="8"/>
      <c r="Q409" s="8"/>
    </row>
    <row r="410" spans="1:17" ht="15.75" customHeight="1" x14ac:dyDescent="0.25">
      <c r="A410" s="14">
        <v>3</v>
      </c>
      <c r="B410" s="14" t="s">
        <v>1061</v>
      </c>
      <c r="C410" s="14" t="s">
        <v>1062</v>
      </c>
      <c r="D410" s="14"/>
      <c r="E410" s="15" t="s">
        <v>26</v>
      </c>
      <c r="F410" s="14" t="s">
        <v>13</v>
      </c>
      <c r="G410" s="14"/>
      <c r="H410" s="14"/>
      <c r="I410" s="16" t="s">
        <v>1063</v>
      </c>
      <c r="J410" s="37" t="s">
        <v>1010</v>
      </c>
      <c r="K410" s="17" t="s">
        <v>1010</v>
      </c>
      <c r="L410" s="39">
        <v>45250</v>
      </c>
      <c r="M410" s="24">
        <v>46346</v>
      </c>
      <c r="N410" s="6"/>
      <c r="O410" s="8">
        <v>1</v>
      </c>
      <c r="P410" s="8"/>
      <c r="Q410" s="8"/>
    </row>
    <row r="411" spans="1:17" ht="15.75" customHeight="1" x14ac:dyDescent="0.25">
      <c r="A411" s="14">
        <v>4</v>
      </c>
      <c r="B411" s="14" t="s">
        <v>1064</v>
      </c>
      <c r="C411" s="14" t="s">
        <v>1065</v>
      </c>
      <c r="D411" s="14"/>
      <c r="E411" s="15" t="s">
        <v>26</v>
      </c>
      <c r="F411" s="14" t="s">
        <v>13</v>
      </c>
      <c r="G411" s="14"/>
      <c r="H411" s="14"/>
      <c r="I411" s="16" t="s">
        <v>1066</v>
      </c>
      <c r="J411" s="5" t="s">
        <v>1006</v>
      </c>
      <c r="K411" s="17" t="s">
        <v>1006</v>
      </c>
      <c r="L411" s="23">
        <v>45250</v>
      </c>
      <c r="M411" s="24">
        <v>46346</v>
      </c>
      <c r="N411" s="6"/>
      <c r="O411" s="8">
        <v>1</v>
      </c>
      <c r="P411" s="8"/>
      <c r="Q411" s="8"/>
    </row>
    <row r="412" spans="1:17" ht="15.75" customHeight="1" x14ac:dyDescent="0.25">
      <c r="A412" s="14">
        <v>5</v>
      </c>
      <c r="B412" s="14" t="s">
        <v>1067</v>
      </c>
      <c r="C412" s="14" t="s">
        <v>1068</v>
      </c>
      <c r="D412" s="14"/>
      <c r="E412" s="14" t="s">
        <v>26</v>
      </c>
      <c r="F412" s="14" t="s">
        <v>13</v>
      </c>
      <c r="G412" s="14"/>
      <c r="H412" s="14"/>
      <c r="I412" s="12" t="s">
        <v>1069</v>
      </c>
      <c r="J412" s="5" t="s">
        <v>1025</v>
      </c>
      <c r="K412" s="17" t="s">
        <v>1025</v>
      </c>
      <c r="L412" s="18">
        <v>45803</v>
      </c>
      <c r="M412" s="19">
        <v>46899</v>
      </c>
      <c r="N412" s="6"/>
      <c r="O412" s="8">
        <v>1</v>
      </c>
      <c r="P412" s="8"/>
      <c r="Q412" s="8"/>
    </row>
    <row r="413" spans="1:17" ht="15.75" customHeight="1" x14ac:dyDescent="0.25">
      <c r="A413" s="9">
        <v>47</v>
      </c>
      <c r="B413" s="9" t="s">
        <v>1070</v>
      </c>
      <c r="C413" s="9">
        <f t="array" ref="C413">SUMPRODUCT(1/COUNTIF(C414:C416,C414:C416))</f>
        <v>3</v>
      </c>
      <c r="D413" s="9" t="s">
        <v>1071</v>
      </c>
      <c r="E413" s="9">
        <f>SUM(F413:H413)</f>
        <v>3</v>
      </c>
      <c r="F413" s="9">
        <f t="shared" ref="F413:H413" si="47">COUNTA(F414:F416)</f>
        <v>3</v>
      </c>
      <c r="G413" s="9">
        <f t="shared" si="47"/>
        <v>0</v>
      </c>
      <c r="H413" s="9">
        <f t="shared" si="47"/>
        <v>0</v>
      </c>
      <c r="I413" s="16"/>
      <c r="J413" s="5"/>
      <c r="K413" s="6"/>
      <c r="L413" s="26"/>
      <c r="M413" s="27"/>
      <c r="N413" s="6"/>
      <c r="O413" s="8"/>
      <c r="P413" s="8"/>
      <c r="Q413" s="8"/>
    </row>
    <row r="414" spans="1:17" ht="15.75" customHeight="1" x14ac:dyDescent="0.25">
      <c r="A414" s="14">
        <v>1</v>
      </c>
      <c r="B414" s="14" t="s">
        <v>1072</v>
      </c>
      <c r="C414" s="14" t="s">
        <v>1073</v>
      </c>
      <c r="D414" s="14"/>
      <c r="E414" s="15" t="s">
        <v>75</v>
      </c>
      <c r="F414" s="14" t="s">
        <v>13</v>
      </c>
      <c r="G414" s="14"/>
      <c r="H414" s="14"/>
      <c r="I414" s="16"/>
      <c r="J414" s="5" t="s">
        <v>1032</v>
      </c>
      <c r="K414" s="17" t="s">
        <v>1032</v>
      </c>
      <c r="L414" s="23">
        <v>45291</v>
      </c>
      <c r="M414" s="24">
        <v>46387</v>
      </c>
      <c r="N414" s="6"/>
      <c r="O414" s="8"/>
      <c r="P414" s="8"/>
      <c r="Q414" s="8">
        <v>1</v>
      </c>
    </row>
    <row r="415" spans="1:17" ht="15.75" customHeight="1" x14ac:dyDescent="0.25">
      <c r="A415" s="14">
        <v>2</v>
      </c>
      <c r="B415" s="14" t="s">
        <v>1074</v>
      </c>
      <c r="C415" s="14" t="s">
        <v>1075</v>
      </c>
      <c r="D415" s="14"/>
      <c r="E415" s="14" t="s">
        <v>75</v>
      </c>
      <c r="F415" s="14" t="s">
        <v>13</v>
      </c>
      <c r="G415" s="14"/>
      <c r="H415" s="14"/>
      <c r="I415" s="16"/>
      <c r="J415" s="5" t="s">
        <v>1032</v>
      </c>
      <c r="K415" s="17" t="s">
        <v>1032</v>
      </c>
      <c r="L415" s="23">
        <v>45291</v>
      </c>
      <c r="M415" s="24">
        <v>46387</v>
      </c>
      <c r="N415" s="6"/>
      <c r="O415" s="8"/>
      <c r="P415" s="8"/>
      <c r="Q415" s="8">
        <v>1</v>
      </c>
    </row>
    <row r="416" spans="1:17" ht="15.75" customHeight="1" x14ac:dyDescent="0.25">
      <c r="A416" s="14">
        <v>3</v>
      </c>
      <c r="B416" s="14" t="s">
        <v>1076</v>
      </c>
      <c r="C416" s="14" t="s">
        <v>1077</v>
      </c>
      <c r="D416" s="14"/>
      <c r="E416" s="14" t="s">
        <v>96</v>
      </c>
      <c r="F416" s="14" t="s">
        <v>13</v>
      </c>
      <c r="G416" s="14"/>
      <c r="H416" s="14"/>
      <c r="I416" s="12" t="s">
        <v>1078</v>
      </c>
      <c r="J416" s="5" t="s">
        <v>1025</v>
      </c>
      <c r="K416" s="17" t="s">
        <v>1025</v>
      </c>
      <c r="L416" s="18">
        <v>45803</v>
      </c>
      <c r="M416" s="19">
        <v>46899</v>
      </c>
      <c r="N416" s="6"/>
      <c r="O416" s="8">
        <v>1</v>
      </c>
      <c r="P416" s="8"/>
      <c r="Q416" s="8"/>
    </row>
    <row r="417" spans="1:17" ht="15.75" customHeight="1" x14ac:dyDescent="0.25">
      <c r="A417" s="9">
        <v>48</v>
      </c>
      <c r="B417" s="9" t="s">
        <v>1079</v>
      </c>
      <c r="C417" s="9">
        <f t="array" ref="C417">SUMPRODUCT(1/COUNTIF(C418:C436,C418:C436))</f>
        <v>8</v>
      </c>
      <c r="D417" s="9" t="s">
        <v>1080</v>
      </c>
      <c r="E417" s="9">
        <f>SUM(F417:H417)</f>
        <v>19</v>
      </c>
      <c r="F417" s="9">
        <f t="shared" ref="F417:H417" si="48">COUNTA(F418:F436)</f>
        <v>18</v>
      </c>
      <c r="G417" s="9">
        <f t="shared" si="48"/>
        <v>1</v>
      </c>
      <c r="H417" s="9">
        <f t="shared" si="48"/>
        <v>0</v>
      </c>
      <c r="I417" s="16"/>
      <c r="J417" s="5"/>
      <c r="K417" s="6"/>
      <c r="L417" s="26"/>
      <c r="M417" s="27"/>
      <c r="N417" s="6"/>
      <c r="O417" s="8"/>
      <c r="P417" s="8"/>
      <c r="Q417" s="8"/>
    </row>
    <row r="418" spans="1:17" ht="15.75" customHeight="1" x14ac:dyDescent="0.25">
      <c r="A418" s="14">
        <v>1</v>
      </c>
      <c r="B418" s="14" t="s">
        <v>1081</v>
      </c>
      <c r="C418" s="14" t="s">
        <v>1082</v>
      </c>
      <c r="D418" s="14" t="s">
        <v>1083</v>
      </c>
      <c r="E418" s="15" t="s">
        <v>26</v>
      </c>
      <c r="F418" s="5" t="s">
        <v>13</v>
      </c>
      <c r="G418" s="14"/>
      <c r="H418" s="14"/>
      <c r="I418" s="16" t="s">
        <v>1084</v>
      </c>
      <c r="J418" s="5" t="s">
        <v>1085</v>
      </c>
      <c r="K418" s="17" t="s">
        <v>1085</v>
      </c>
      <c r="L418" s="18">
        <v>45267</v>
      </c>
      <c r="M418" s="19">
        <v>46363</v>
      </c>
      <c r="N418" s="6"/>
      <c r="O418" s="8">
        <v>1</v>
      </c>
      <c r="P418" s="8"/>
      <c r="Q418" s="8"/>
    </row>
    <row r="419" spans="1:17" ht="15.75" customHeight="1" x14ac:dyDescent="0.25">
      <c r="A419" s="14">
        <v>2</v>
      </c>
      <c r="B419" s="14" t="s">
        <v>1086</v>
      </c>
      <c r="C419" s="14" t="s">
        <v>1082</v>
      </c>
      <c r="D419" s="14" t="s">
        <v>1083</v>
      </c>
      <c r="E419" s="15" t="s">
        <v>26</v>
      </c>
      <c r="F419" s="5" t="s">
        <v>13</v>
      </c>
      <c r="G419" s="14"/>
      <c r="H419" s="14"/>
      <c r="I419" s="16" t="s">
        <v>1084</v>
      </c>
      <c r="J419" s="5" t="s">
        <v>1085</v>
      </c>
      <c r="K419" s="17" t="s">
        <v>1085</v>
      </c>
      <c r="L419" s="18">
        <v>45267</v>
      </c>
      <c r="M419" s="19">
        <v>46363</v>
      </c>
      <c r="N419" s="6"/>
      <c r="O419" s="8"/>
      <c r="P419" s="8"/>
      <c r="Q419" s="8"/>
    </row>
    <row r="420" spans="1:17" ht="15.75" customHeight="1" x14ac:dyDescent="0.25">
      <c r="A420" s="14">
        <v>3</v>
      </c>
      <c r="B420" s="5" t="s">
        <v>1087</v>
      </c>
      <c r="C420" s="14" t="s">
        <v>1088</v>
      </c>
      <c r="D420" s="14" t="s">
        <v>1083</v>
      </c>
      <c r="E420" s="15" t="s">
        <v>26</v>
      </c>
      <c r="F420" s="5" t="s">
        <v>13</v>
      </c>
      <c r="G420" s="5"/>
      <c r="H420" s="5"/>
      <c r="I420" s="16" t="s">
        <v>1089</v>
      </c>
      <c r="J420" s="5" t="s">
        <v>1090</v>
      </c>
      <c r="K420" s="17" t="s">
        <v>1090</v>
      </c>
      <c r="L420" s="18">
        <v>45198</v>
      </c>
      <c r="M420" s="19">
        <v>46294</v>
      </c>
      <c r="N420" s="6"/>
      <c r="O420" s="8">
        <v>1</v>
      </c>
      <c r="P420" s="8"/>
      <c r="Q420" s="8"/>
    </row>
    <row r="421" spans="1:17" ht="15.75" customHeight="1" x14ac:dyDescent="0.25">
      <c r="A421" s="14">
        <v>4</v>
      </c>
      <c r="B421" s="5" t="s">
        <v>1086</v>
      </c>
      <c r="C421" s="14" t="s">
        <v>1088</v>
      </c>
      <c r="D421" s="14" t="s">
        <v>1083</v>
      </c>
      <c r="E421" s="15" t="s">
        <v>26</v>
      </c>
      <c r="F421" s="5" t="s">
        <v>13</v>
      </c>
      <c r="G421" s="5"/>
      <c r="H421" s="5"/>
      <c r="I421" s="16" t="s">
        <v>1089</v>
      </c>
      <c r="J421" s="5" t="s">
        <v>1090</v>
      </c>
      <c r="K421" s="17" t="s">
        <v>1090</v>
      </c>
      <c r="L421" s="18">
        <v>45198</v>
      </c>
      <c r="M421" s="19">
        <v>46294</v>
      </c>
      <c r="N421" s="6"/>
      <c r="O421" s="8"/>
      <c r="P421" s="8"/>
      <c r="Q421" s="8"/>
    </row>
    <row r="422" spans="1:17" ht="15.75" customHeight="1" x14ac:dyDescent="0.25">
      <c r="A422" s="14">
        <v>5</v>
      </c>
      <c r="B422" s="5" t="s">
        <v>1091</v>
      </c>
      <c r="C422" s="14" t="s">
        <v>1092</v>
      </c>
      <c r="D422" s="14" t="s">
        <v>1083</v>
      </c>
      <c r="E422" s="15" t="s">
        <v>26</v>
      </c>
      <c r="F422" s="5" t="s">
        <v>13</v>
      </c>
      <c r="G422" s="5"/>
      <c r="H422" s="5"/>
      <c r="I422" s="16" t="s">
        <v>1093</v>
      </c>
      <c r="J422" s="5" t="s">
        <v>1090</v>
      </c>
      <c r="K422" s="17" t="s">
        <v>1090</v>
      </c>
      <c r="L422" s="18">
        <v>45198</v>
      </c>
      <c r="M422" s="19">
        <v>46294</v>
      </c>
      <c r="N422" s="6"/>
      <c r="O422" s="8">
        <v>1</v>
      </c>
      <c r="P422" s="8"/>
      <c r="Q422" s="8"/>
    </row>
    <row r="423" spans="1:17" ht="15.75" customHeight="1" x14ac:dyDescent="0.25">
      <c r="A423" s="14">
        <v>6</v>
      </c>
      <c r="B423" s="14" t="s">
        <v>1094</v>
      </c>
      <c r="C423" s="14" t="s">
        <v>1095</v>
      </c>
      <c r="D423" s="14" t="s">
        <v>1096</v>
      </c>
      <c r="E423" s="15" t="s">
        <v>26</v>
      </c>
      <c r="F423" s="5" t="s">
        <v>13</v>
      </c>
      <c r="G423" s="14"/>
      <c r="H423" s="14"/>
      <c r="I423" s="16" t="s">
        <v>1097</v>
      </c>
      <c r="J423" s="5" t="s">
        <v>1085</v>
      </c>
      <c r="K423" s="17" t="s">
        <v>1085</v>
      </c>
      <c r="L423" s="18">
        <v>45267</v>
      </c>
      <c r="M423" s="19">
        <v>46363</v>
      </c>
      <c r="N423" s="6"/>
      <c r="O423" s="8"/>
      <c r="P423" s="8"/>
      <c r="Q423" s="8">
        <v>1</v>
      </c>
    </row>
    <row r="424" spans="1:17" ht="15.75" customHeight="1" x14ac:dyDescent="0.25">
      <c r="A424" s="14">
        <v>7</v>
      </c>
      <c r="B424" s="14" t="s">
        <v>1098</v>
      </c>
      <c r="C424" s="14" t="s">
        <v>1095</v>
      </c>
      <c r="D424" s="14" t="s">
        <v>1099</v>
      </c>
      <c r="E424" s="15" t="s">
        <v>26</v>
      </c>
      <c r="F424" s="5" t="s">
        <v>13</v>
      </c>
      <c r="G424" s="14"/>
      <c r="H424" s="14"/>
      <c r="I424" s="16" t="s">
        <v>1097</v>
      </c>
      <c r="J424" s="5" t="s">
        <v>1085</v>
      </c>
      <c r="K424" s="17" t="s">
        <v>1085</v>
      </c>
      <c r="L424" s="18">
        <v>45267</v>
      </c>
      <c r="M424" s="19">
        <v>46363</v>
      </c>
      <c r="N424" s="6"/>
      <c r="O424" s="8"/>
      <c r="P424" s="8"/>
      <c r="Q424" s="8"/>
    </row>
    <row r="425" spans="1:17" ht="15.75" customHeight="1" x14ac:dyDescent="0.25">
      <c r="A425" s="14">
        <v>8</v>
      </c>
      <c r="B425" s="14" t="s">
        <v>1100</v>
      </c>
      <c r="C425" s="14" t="s">
        <v>1095</v>
      </c>
      <c r="D425" s="14" t="s">
        <v>1099</v>
      </c>
      <c r="E425" s="15" t="s">
        <v>26</v>
      </c>
      <c r="F425" s="5" t="s">
        <v>13</v>
      </c>
      <c r="G425" s="14"/>
      <c r="H425" s="14"/>
      <c r="I425" s="16" t="s">
        <v>1097</v>
      </c>
      <c r="J425" s="5" t="s">
        <v>1085</v>
      </c>
      <c r="K425" s="17" t="s">
        <v>1085</v>
      </c>
      <c r="L425" s="18">
        <v>45267</v>
      </c>
      <c r="M425" s="19">
        <v>46363</v>
      </c>
      <c r="N425" s="6"/>
      <c r="O425" s="8"/>
      <c r="P425" s="8"/>
      <c r="Q425" s="8"/>
    </row>
    <row r="426" spans="1:17" ht="15.75" customHeight="1" x14ac:dyDescent="0.25">
      <c r="A426" s="14">
        <v>9</v>
      </c>
      <c r="B426" s="14" t="s">
        <v>1101</v>
      </c>
      <c r="C426" s="14" t="s">
        <v>1095</v>
      </c>
      <c r="D426" s="14" t="s">
        <v>1099</v>
      </c>
      <c r="E426" s="15" t="s">
        <v>26</v>
      </c>
      <c r="F426" s="5" t="s">
        <v>13</v>
      </c>
      <c r="G426" s="14"/>
      <c r="H426" s="14"/>
      <c r="I426" s="16" t="s">
        <v>1097</v>
      </c>
      <c r="J426" s="5" t="s">
        <v>1085</v>
      </c>
      <c r="K426" s="17" t="s">
        <v>1085</v>
      </c>
      <c r="L426" s="18">
        <v>45267</v>
      </c>
      <c r="M426" s="19">
        <v>46363</v>
      </c>
      <c r="N426" s="6"/>
      <c r="O426" s="8"/>
      <c r="P426" s="8"/>
      <c r="Q426" s="8"/>
    </row>
    <row r="427" spans="1:17" ht="15.75" customHeight="1" x14ac:dyDescent="0.25">
      <c r="A427" s="14">
        <v>10</v>
      </c>
      <c r="B427" s="14" t="s">
        <v>1102</v>
      </c>
      <c r="C427" s="14" t="s">
        <v>1095</v>
      </c>
      <c r="D427" s="14" t="s">
        <v>1099</v>
      </c>
      <c r="E427" s="15" t="s">
        <v>26</v>
      </c>
      <c r="F427" s="5" t="s">
        <v>13</v>
      </c>
      <c r="G427" s="14"/>
      <c r="H427" s="14"/>
      <c r="I427" s="16" t="s">
        <v>1097</v>
      </c>
      <c r="J427" s="5" t="s">
        <v>1085</v>
      </c>
      <c r="K427" s="17" t="s">
        <v>1085</v>
      </c>
      <c r="L427" s="18">
        <v>45267</v>
      </c>
      <c r="M427" s="19">
        <v>46363</v>
      </c>
      <c r="N427" s="6"/>
      <c r="O427" s="8"/>
      <c r="P427" s="8"/>
      <c r="Q427" s="8"/>
    </row>
    <row r="428" spans="1:17" ht="15.75" customHeight="1" x14ac:dyDescent="0.25">
      <c r="A428" s="14">
        <v>11</v>
      </c>
      <c r="B428" s="14" t="s">
        <v>1103</v>
      </c>
      <c r="C428" s="14" t="s">
        <v>1095</v>
      </c>
      <c r="D428" s="14" t="s">
        <v>1099</v>
      </c>
      <c r="E428" s="15" t="s">
        <v>26</v>
      </c>
      <c r="F428" s="5" t="s">
        <v>13</v>
      </c>
      <c r="G428" s="14"/>
      <c r="H428" s="14"/>
      <c r="I428" s="16" t="s">
        <v>1097</v>
      </c>
      <c r="J428" s="5" t="s">
        <v>1085</v>
      </c>
      <c r="K428" s="17" t="s">
        <v>1085</v>
      </c>
      <c r="L428" s="18">
        <v>45267</v>
      </c>
      <c r="M428" s="19">
        <v>46363</v>
      </c>
      <c r="N428" s="6"/>
      <c r="O428" s="8"/>
      <c r="P428" s="8"/>
      <c r="Q428" s="8"/>
    </row>
    <row r="429" spans="1:17" ht="15.75" customHeight="1" x14ac:dyDescent="0.25">
      <c r="A429" s="14">
        <v>12</v>
      </c>
      <c r="B429" s="14" t="s">
        <v>1104</v>
      </c>
      <c r="C429" s="14" t="s">
        <v>1095</v>
      </c>
      <c r="D429" s="14" t="s">
        <v>1099</v>
      </c>
      <c r="E429" s="15" t="s">
        <v>26</v>
      </c>
      <c r="F429" s="5" t="s">
        <v>13</v>
      </c>
      <c r="G429" s="14"/>
      <c r="H429" s="14"/>
      <c r="I429" s="16" t="s">
        <v>1097</v>
      </c>
      <c r="J429" s="5" t="s">
        <v>1085</v>
      </c>
      <c r="K429" s="17" t="s">
        <v>1085</v>
      </c>
      <c r="L429" s="18">
        <v>45267</v>
      </c>
      <c r="M429" s="19">
        <v>46363</v>
      </c>
      <c r="N429" s="6"/>
      <c r="O429" s="8"/>
      <c r="P429" s="8"/>
      <c r="Q429" s="8"/>
    </row>
    <row r="430" spans="1:17" ht="15.75" customHeight="1" x14ac:dyDescent="0.25">
      <c r="A430" s="14">
        <v>13</v>
      </c>
      <c r="B430" s="14" t="s">
        <v>1105</v>
      </c>
      <c r="C430" s="14" t="s">
        <v>1095</v>
      </c>
      <c r="D430" s="14" t="s">
        <v>1099</v>
      </c>
      <c r="E430" s="15" t="s">
        <v>26</v>
      </c>
      <c r="F430" s="5" t="s">
        <v>13</v>
      </c>
      <c r="G430" s="14"/>
      <c r="H430" s="14"/>
      <c r="I430" s="16" t="s">
        <v>1097</v>
      </c>
      <c r="J430" s="5" t="s">
        <v>1085</v>
      </c>
      <c r="K430" s="17" t="s">
        <v>1085</v>
      </c>
      <c r="L430" s="18">
        <v>45267</v>
      </c>
      <c r="M430" s="19">
        <v>46363</v>
      </c>
      <c r="N430" s="6"/>
      <c r="O430" s="8"/>
      <c r="P430" s="8"/>
      <c r="Q430" s="8"/>
    </row>
    <row r="431" spans="1:17" ht="15.75" customHeight="1" x14ac:dyDescent="0.25">
      <c r="A431" s="14">
        <v>14</v>
      </c>
      <c r="B431" s="14" t="s">
        <v>1106</v>
      </c>
      <c r="C431" s="14" t="s">
        <v>1095</v>
      </c>
      <c r="D431" s="14" t="s">
        <v>1099</v>
      </c>
      <c r="E431" s="15" t="s">
        <v>26</v>
      </c>
      <c r="F431" s="5" t="s">
        <v>13</v>
      </c>
      <c r="G431" s="14"/>
      <c r="H431" s="14"/>
      <c r="I431" s="16" t="s">
        <v>1097</v>
      </c>
      <c r="J431" s="5" t="s">
        <v>1085</v>
      </c>
      <c r="K431" s="17" t="s">
        <v>1085</v>
      </c>
      <c r="L431" s="18">
        <v>45267</v>
      </c>
      <c r="M431" s="19">
        <v>46363</v>
      </c>
      <c r="N431" s="6"/>
      <c r="O431" s="8"/>
      <c r="P431" s="8"/>
      <c r="Q431" s="8"/>
    </row>
    <row r="432" spans="1:17" ht="15.75" customHeight="1" x14ac:dyDescent="0.25">
      <c r="A432" s="14">
        <v>15</v>
      </c>
      <c r="B432" s="5" t="s">
        <v>1107</v>
      </c>
      <c r="C432" s="5" t="s">
        <v>1108</v>
      </c>
      <c r="D432" s="5" t="s">
        <v>1109</v>
      </c>
      <c r="E432" s="31" t="s">
        <v>26</v>
      </c>
      <c r="F432" s="5"/>
      <c r="G432" s="5" t="s">
        <v>14</v>
      </c>
      <c r="H432" s="5"/>
      <c r="I432" s="32" t="s">
        <v>1110</v>
      </c>
      <c r="J432" s="5" t="s">
        <v>1111</v>
      </c>
      <c r="K432" s="17" t="s">
        <v>1111</v>
      </c>
      <c r="L432" s="23">
        <v>45642</v>
      </c>
      <c r="M432" s="24">
        <v>46737</v>
      </c>
      <c r="N432" s="6"/>
      <c r="O432" s="8">
        <v>1</v>
      </c>
      <c r="P432" s="8"/>
      <c r="Q432" s="8"/>
    </row>
    <row r="433" spans="1:17" ht="15.75" customHeight="1" x14ac:dyDescent="0.25">
      <c r="A433" s="14">
        <v>16</v>
      </c>
      <c r="B433" s="5" t="s">
        <v>1081</v>
      </c>
      <c r="C433" s="14" t="s">
        <v>1112</v>
      </c>
      <c r="D433" s="14" t="s">
        <v>1113</v>
      </c>
      <c r="E433" s="15" t="s">
        <v>26</v>
      </c>
      <c r="F433" s="5" t="s">
        <v>13</v>
      </c>
      <c r="G433" s="14"/>
      <c r="H433" s="14"/>
      <c r="I433" s="16" t="s">
        <v>1114</v>
      </c>
      <c r="J433" s="5" t="s">
        <v>1085</v>
      </c>
      <c r="K433" s="17" t="s">
        <v>1085</v>
      </c>
      <c r="L433" s="18">
        <v>45267</v>
      </c>
      <c r="M433" s="19">
        <v>46363</v>
      </c>
      <c r="N433" s="6"/>
      <c r="O433" s="8">
        <v>1</v>
      </c>
      <c r="P433" s="8"/>
      <c r="Q433" s="8"/>
    </row>
    <row r="434" spans="1:17" ht="15.75" customHeight="1" x14ac:dyDescent="0.25">
      <c r="A434" s="14">
        <v>17</v>
      </c>
      <c r="B434" s="5" t="s">
        <v>1086</v>
      </c>
      <c r="C434" s="14" t="s">
        <v>1112</v>
      </c>
      <c r="D434" s="14" t="s">
        <v>1113</v>
      </c>
      <c r="E434" s="15" t="s">
        <v>26</v>
      </c>
      <c r="F434" s="5" t="s">
        <v>13</v>
      </c>
      <c r="G434" s="14"/>
      <c r="H434" s="14"/>
      <c r="I434" s="16" t="s">
        <v>1114</v>
      </c>
      <c r="J434" s="5" t="s">
        <v>1085</v>
      </c>
      <c r="K434" s="17" t="s">
        <v>1085</v>
      </c>
      <c r="L434" s="18">
        <v>45267</v>
      </c>
      <c r="M434" s="19">
        <v>46363</v>
      </c>
      <c r="N434" s="6"/>
      <c r="O434" s="8"/>
      <c r="P434" s="8"/>
      <c r="Q434" s="8"/>
    </row>
    <row r="435" spans="1:17" ht="15.75" customHeight="1" x14ac:dyDescent="0.25">
      <c r="A435" s="14">
        <v>18</v>
      </c>
      <c r="B435" s="21" t="s">
        <v>1115</v>
      </c>
      <c r="C435" s="14" t="s">
        <v>1116</v>
      </c>
      <c r="D435" s="14" t="s">
        <v>1117</v>
      </c>
      <c r="E435" s="15" t="s">
        <v>26</v>
      </c>
      <c r="F435" s="5" t="s">
        <v>13</v>
      </c>
      <c r="G435" s="3"/>
      <c r="H435" s="3"/>
      <c r="I435" s="32"/>
      <c r="J435" s="5" t="s">
        <v>1118</v>
      </c>
      <c r="K435" s="17" t="s">
        <v>1118</v>
      </c>
      <c r="L435" s="18">
        <v>45481</v>
      </c>
      <c r="M435" s="19">
        <v>46576</v>
      </c>
      <c r="N435" s="6"/>
      <c r="O435" s="8">
        <v>1</v>
      </c>
      <c r="P435" s="8"/>
      <c r="Q435" s="8"/>
    </row>
    <row r="436" spans="1:17" ht="15.75" customHeight="1" x14ac:dyDescent="0.25">
      <c r="A436" s="14">
        <v>19</v>
      </c>
      <c r="B436" s="21" t="s">
        <v>1119</v>
      </c>
      <c r="C436" s="14" t="s">
        <v>1120</v>
      </c>
      <c r="D436" s="14" t="s">
        <v>1121</v>
      </c>
      <c r="E436" s="15" t="s">
        <v>26</v>
      </c>
      <c r="F436" s="5" t="s">
        <v>13</v>
      </c>
      <c r="G436" s="3"/>
      <c r="H436" s="3"/>
      <c r="I436" s="16" t="s">
        <v>1122</v>
      </c>
      <c r="J436" s="5" t="s">
        <v>1123</v>
      </c>
      <c r="K436" s="17" t="s">
        <v>1123</v>
      </c>
      <c r="L436" s="18">
        <v>45481</v>
      </c>
      <c r="M436" s="19">
        <v>46576</v>
      </c>
      <c r="N436" s="6"/>
      <c r="O436" s="8">
        <v>1</v>
      </c>
      <c r="P436" s="8"/>
      <c r="Q436" s="8"/>
    </row>
    <row r="437" spans="1:17" ht="15.75" customHeight="1" x14ac:dyDescent="0.25">
      <c r="A437" s="9">
        <v>49</v>
      </c>
      <c r="B437" s="9" t="s">
        <v>1124</v>
      </c>
      <c r="C437" s="9">
        <f t="array" ref="C437">SUMPRODUCT(1/COUNTIF(C438:C441,C438:C441))</f>
        <v>4</v>
      </c>
      <c r="D437" s="9" t="s">
        <v>1125</v>
      </c>
      <c r="E437" s="9">
        <f>SUM(F437:H437)</f>
        <v>4</v>
      </c>
      <c r="F437" s="9">
        <f t="shared" ref="F437:H437" si="49">COUNTA(F438:F441)</f>
        <v>3</v>
      </c>
      <c r="G437" s="9">
        <f t="shared" si="49"/>
        <v>1</v>
      </c>
      <c r="H437" s="9">
        <f t="shared" si="49"/>
        <v>0</v>
      </c>
      <c r="I437" s="16"/>
      <c r="J437" s="5"/>
      <c r="K437" s="6"/>
      <c r="L437" s="26"/>
      <c r="M437" s="27"/>
      <c r="N437" s="6"/>
      <c r="O437" s="8"/>
      <c r="P437" s="8"/>
      <c r="Q437" s="8"/>
    </row>
    <row r="438" spans="1:17" ht="15.75" customHeight="1" x14ac:dyDescent="0.25">
      <c r="A438" s="5">
        <v>1</v>
      </c>
      <c r="B438" s="5" t="s">
        <v>1126</v>
      </c>
      <c r="C438" s="5" t="s">
        <v>1127</v>
      </c>
      <c r="D438" s="5" t="s">
        <v>1128</v>
      </c>
      <c r="E438" s="31" t="s">
        <v>26</v>
      </c>
      <c r="F438" s="5"/>
      <c r="G438" s="5" t="s">
        <v>14</v>
      </c>
      <c r="H438" s="5"/>
      <c r="I438" s="32" t="s">
        <v>1129</v>
      </c>
      <c r="J438" s="5" t="s">
        <v>1130</v>
      </c>
      <c r="K438" s="17" t="s">
        <v>1130</v>
      </c>
      <c r="L438" s="23">
        <v>45642</v>
      </c>
      <c r="M438" s="24">
        <v>46737</v>
      </c>
      <c r="N438" s="6"/>
      <c r="O438" s="8">
        <v>1</v>
      </c>
      <c r="P438" s="8"/>
      <c r="Q438" s="8"/>
    </row>
    <row r="439" spans="1:17" ht="15.75" customHeight="1" x14ac:dyDescent="0.25">
      <c r="A439" s="5">
        <v>2</v>
      </c>
      <c r="B439" s="21" t="s">
        <v>1131</v>
      </c>
      <c r="C439" s="14" t="s">
        <v>1132</v>
      </c>
      <c r="D439" s="14" t="s">
        <v>1133</v>
      </c>
      <c r="E439" s="15" t="s">
        <v>26</v>
      </c>
      <c r="F439" s="5" t="s">
        <v>13</v>
      </c>
      <c r="G439" s="3"/>
      <c r="H439" s="3"/>
      <c r="I439" s="32" t="s">
        <v>1134</v>
      </c>
      <c r="J439" s="5" t="s">
        <v>1135</v>
      </c>
      <c r="K439" s="17" t="s">
        <v>1135</v>
      </c>
      <c r="L439" s="23">
        <v>45583</v>
      </c>
      <c r="M439" s="24">
        <v>46678</v>
      </c>
      <c r="N439" s="6"/>
      <c r="O439" s="8">
        <v>1</v>
      </c>
      <c r="P439" s="8"/>
      <c r="Q439" s="8"/>
    </row>
    <row r="440" spans="1:17" ht="15.75" customHeight="1" x14ac:dyDescent="0.25">
      <c r="A440" s="5">
        <v>3</v>
      </c>
      <c r="B440" s="21" t="s">
        <v>1136</v>
      </c>
      <c r="C440" s="14" t="s">
        <v>1137</v>
      </c>
      <c r="D440" s="14" t="s">
        <v>1133</v>
      </c>
      <c r="E440" s="15" t="s">
        <v>26</v>
      </c>
      <c r="F440" s="5" t="s">
        <v>13</v>
      </c>
      <c r="G440" s="3"/>
      <c r="H440" s="3"/>
      <c r="I440" s="32" t="s">
        <v>1138</v>
      </c>
      <c r="J440" s="5" t="s">
        <v>1135</v>
      </c>
      <c r="K440" s="17" t="s">
        <v>1135</v>
      </c>
      <c r="L440" s="23">
        <v>45583</v>
      </c>
      <c r="M440" s="24">
        <v>46678</v>
      </c>
      <c r="N440" s="6"/>
      <c r="O440" s="8">
        <v>1</v>
      </c>
      <c r="P440" s="8"/>
      <c r="Q440" s="8"/>
    </row>
    <row r="441" spans="1:17" ht="15.75" customHeight="1" x14ac:dyDescent="0.25">
      <c r="A441" s="5">
        <v>4</v>
      </c>
      <c r="B441" s="21" t="s">
        <v>1139</v>
      </c>
      <c r="C441" s="14" t="s">
        <v>1140</v>
      </c>
      <c r="D441" s="14" t="s">
        <v>1141</v>
      </c>
      <c r="E441" s="15" t="s">
        <v>26</v>
      </c>
      <c r="F441" s="5" t="s">
        <v>13</v>
      </c>
      <c r="G441" s="3"/>
      <c r="H441" s="3"/>
      <c r="I441" s="32" t="s">
        <v>1142</v>
      </c>
      <c r="J441" s="5" t="s">
        <v>1135</v>
      </c>
      <c r="K441" s="17" t="s">
        <v>1135</v>
      </c>
      <c r="L441" s="23">
        <v>45583</v>
      </c>
      <c r="M441" s="24">
        <v>46678</v>
      </c>
      <c r="N441" s="6"/>
      <c r="O441" s="8">
        <v>1</v>
      </c>
      <c r="P441" s="8"/>
      <c r="Q441" s="8"/>
    </row>
    <row r="442" spans="1:17" ht="15.75" customHeight="1" x14ac:dyDescent="0.25">
      <c r="A442" s="9">
        <v>50</v>
      </c>
      <c r="B442" s="9" t="s">
        <v>1143</v>
      </c>
      <c r="C442" s="9">
        <f t="array" ref="C442">SUMPRODUCT(1/COUNTIF(C443:C453,C443:C453))</f>
        <v>5.0000000000000009</v>
      </c>
      <c r="D442" s="9" t="s">
        <v>1144</v>
      </c>
      <c r="E442" s="9">
        <f>SUM(F442:H442)</f>
        <v>11</v>
      </c>
      <c r="F442" s="9">
        <f t="shared" ref="F442:H442" si="50">COUNTA(F443:F453)</f>
        <v>10</v>
      </c>
      <c r="G442" s="9">
        <f t="shared" si="50"/>
        <v>1</v>
      </c>
      <c r="H442" s="9">
        <f t="shared" si="50"/>
        <v>0</v>
      </c>
      <c r="I442" s="16"/>
      <c r="J442" s="5"/>
      <c r="K442" s="6"/>
      <c r="L442" s="26"/>
      <c r="M442" s="27"/>
      <c r="N442" s="6"/>
      <c r="O442" s="8"/>
      <c r="P442" s="8"/>
      <c r="Q442" s="8"/>
    </row>
    <row r="443" spans="1:17" ht="15.75" customHeight="1" x14ac:dyDescent="0.25">
      <c r="A443" s="14">
        <v>1</v>
      </c>
      <c r="B443" s="5" t="s">
        <v>1145</v>
      </c>
      <c r="C443" s="14" t="s">
        <v>1146</v>
      </c>
      <c r="D443" s="14" t="s">
        <v>1147</v>
      </c>
      <c r="E443" s="15" t="s">
        <v>26</v>
      </c>
      <c r="F443" s="5" t="s">
        <v>13</v>
      </c>
      <c r="G443" s="5"/>
      <c r="H443" s="5"/>
      <c r="I443" s="16" t="s">
        <v>1148</v>
      </c>
      <c r="J443" s="37" t="s">
        <v>1090</v>
      </c>
      <c r="K443" s="17" t="s">
        <v>1090</v>
      </c>
      <c r="L443" s="33">
        <v>45198</v>
      </c>
      <c r="M443" s="34">
        <v>46294</v>
      </c>
      <c r="N443" s="6"/>
      <c r="O443" s="8"/>
      <c r="P443" s="8">
        <v>1</v>
      </c>
      <c r="Q443" s="8"/>
    </row>
    <row r="444" spans="1:17" ht="15.75" customHeight="1" x14ac:dyDescent="0.25">
      <c r="A444" s="14">
        <v>2</v>
      </c>
      <c r="B444" s="5" t="s">
        <v>1149</v>
      </c>
      <c r="C444" s="5" t="s">
        <v>1146</v>
      </c>
      <c r="D444" s="14" t="s">
        <v>1147</v>
      </c>
      <c r="E444" s="31" t="s">
        <v>26</v>
      </c>
      <c r="F444" s="5"/>
      <c r="G444" s="5" t="s">
        <v>14</v>
      </c>
      <c r="H444" s="5"/>
      <c r="I444" s="32" t="s">
        <v>1150</v>
      </c>
      <c r="J444" s="5" t="s">
        <v>1111</v>
      </c>
      <c r="K444" s="17" t="s">
        <v>1111</v>
      </c>
      <c r="L444" s="23">
        <v>45642</v>
      </c>
      <c r="M444" s="24">
        <v>46737</v>
      </c>
      <c r="N444" s="6"/>
      <c r="O444" s="8"/>
      <c r="P444" s="8"/>
      <c r="Q444" s="8"/>
    </row>
    <row r="445" spans="1:17" ht="15.75" customHeight="1" x14ac:dyDescent="0.25">
      <c r="A445" s="14">
        <v>3</v>
      </c>
      <c r="B445" s="5" t="s">
        <v>1151</v>
      </c>
      <c r="C445" s="14" t="s">
        <v>1152</v>
      </c>
      <c r="D445" s="14" t="s">
        <v>1147</v>
      </c>
      <c r="E445" s="15" t="s">
        <v>26</v>
      </c>
      <c r="F445" s="5" t="s">
        <v>13</v>
      </c>
      <c r="G445" s="5"/>
      <c r="H445" s="5"/>
      <c r="I445" s="16" t="s">
        <v>1153</v>
      </c>
      <c r="J445" s="5" t="s">
        <v>1090</v>
      </c>
      <c r="K445" s="17" t="s">
        <v>1090</v>
      </c>
      <c r="L445" s="18">
        <v>45198</v>
      </c>
      <c r="M445" s="19">
        <v>46294</v>
      </c>
      <c r="N445" s="6"/>
      <c r="O445" s="8">
        <v>1</v>
      </c>
      <c r="P445" s="8"/>
      <c r="Q445" s="8"/>
    </row>
    <row r="446" spans="1:17" ht="15.75" customHeight="1" x14ac:dyDescent="0.25">
      <c r="A446" s="14">
        <v>4</v>
      </c>
      <c r="B446" s="21" t="s">
        <v>1154</v>
      </c>
      <c r="C446" s="14" t="s">
        <v>1155</v>
      </c>
      <c r="D446" s="14" t="s">
        <v>1156</v>
      </c>
      <c r="E446" s="15" t="s">
        <v>93</v>
      </c>
      <c r="F446" s="5" t="s">
        <v>13</v>
      </c>
      <c r="G446" s="3"/>
      <c r="H446" s="3"/>
      <c r="I446" s="32"/>
      <c r="J446" s="5" t="s">
        <v>1118</v>
      </c>
      <c r="K446" s="17" t="s">
        <v>1118</v>
      </c>
      <c r="L446" s="18">
        <v>45481</v>
      </c>
      <c r="M446" s="19">
        <v>46576</v>
      </c>
      <c r="N446" s="6"/>
      <c r="O446" s="8"/>
      <c r="P446" s="8">
        <v>1</v>
      </c>
      <c r="Q446" s="8"/>
    </row>
    <row r="447" spans="1:17" ht="15.75" customHeight="1" x14ac:dyDescent="0.25">
      <c r="A447" s="14">
        <v>5</v>
      </c>
      <c r="B447" s="21" t="s">
        <v>1157</v>
      </c>
      <c r="C447" s="14" t="s">
        <v>1155</v>
      </c>
      <c r="D447" s="14" t="s">
        <v>1156</v>
      </c>
      <c r="E447" s="15" t="s">
        <v>93</v>
      </c>
      <c r="F447" s="5" t="s">
        <v>13</v>
      </c>
      <c r="G447" s="3"/>
      <c r="H447" s="3"/>
      <c r="I447" s="32"/>
      <c r="J447" s="5" t="s">
        <v>1118</v>
      </c>
      <c r="K447" s="17" t="s">
        <v>1118</v>
      </c>
      <c r="L447" s="18">
        <v>45481</v>
      </c>
      <c r="M447" s="19">
        <v>46576</v>
      </c>
      <c r="N447" s="6"/>
      <c r="O447" s="8"/>
      <c r="P447" s="8"/>
      <c r="Q447" s="8"/>
    </row>
    <row r="448" spans="1:17" ht="15.75" customHeight="1" x14ac:dyDescent="0.25">
      <c r="A448" s="14">
        <v>6</v>
      </c>
      <c r="B448" s="21" t="s">
        <v>1158</v>
      </c>
      <c r="C448" s="14" t="s">
        <v>1159</v>
      </c>
      <c r="D448" s="14" t="s">
        <v>1160</v>
      </c>
      <c r="E448" s="52" t="s">
        <v>26</v>
      </c>
      <c r="F448" s="5" t="s">
        <v>13</v>
      </c>
      <c r="G448" s="3"/>
      <c r="H448" s="3"/>
      <c r="I448" s="32"/>
      <c r="J448" s="5" t="s">
        <v>1118</v>
      </c>
      <c r="K448" s="17" t="s">
        <v>1118</v>
      </c>
      <c r="L448" s="18">
        <v>45481</v>
      </c>
      <c r="M448" s="19">
        <v>46576</v>
      </c>
      <c r="N448" s="6"/>
      <c r="O448" s="8">
        <v>1</v>
      </c>
      <c r="P448" s="8"/>
      <c r="Q448" s="8"/>
    </row>
    <row r="449" spans="1:17" ht="15.75" customHeight="1" x14ac:dyDescent="0.25">
      <c r="A449" s="14">
        <v>7</v>
      </c>
      <c r="B449" s="21" t="s">
        <v>1161</v>
      </c>
      <c r="C449" s="14" t="s">
        <v>1162</v>
      </c>
      <c r="D449" s="14" t="s">
        <v>1163</v>
      </c>
      <c r="E449" s="52" t="s">
        <v>26</v>
      </c>
      <c r="F449" s="5" t="s">
        <v>13</v>
      </c>
      <c r="G449" s="3"/>
      <c r="H449" s="3"/>
      <c r="I449" s="32"/>
      <c r="J449" s="5" t="s">
        <v>1118</v>
      </c>
      <c r="K449" s="17" t="s">
        <v>1118</v>
      </c>
      <c r="L449" s="18">
        <v>45481</v>
      </c>
      <c r="M449" s="19">
        <v>46576</v>
      </c>
      <c r="N449" s="6"/>
      <c r="O449" s="8"/>
      <c r="P449" s="8">
        <v>1</v>
      </c>
      <c r="Q449" s="8"/>
    </row>
    <row r="450" spans="1:17" ht="15.75" customHeight="1" x14ac:dyDescent="0.25">
      <c r="A450" s="14">
        <v>8</v>
      </c>
      <c r="B450" s="21" t="s">
        <v>1164</v>
      </c>
      <c r="C450" s="14" t="s">
        <v>1162</v>
      </c>
      <c r="D450" s="14" t="s">
        <v>1163</v>
      </c>
      <c r="E450" s="15" t="s">
        <v>26</v>
      </c>
      <c r="F450" s="5" t="s">
        <v>13</v>
      </c>
      <c r="G450" s="3"/>
      <c r="H450" s="3"/>
      <c r="I450" s="32"/>
      <c r="J450" s="5" t="s">
        <v>1118</v>
      </c>
      <c r="K450" s="17" t="s">
        <v>1118</v>
      </c>
      <c r="L450" s="18">
        <v>45481</v>
      </c>
      <c r="M450" s="19">
        <v>46576</v>
      </c>
      <c r="N450" s="6"/>
      <c r="O450" s="8"/>
      <c r="P450" s="8"/>
      <c r="Q450" s="8"/>
    </row>
    <row r="451" spans="1:17" ht="15.75" customHeight="1" x14ac:dyDescent="0.25">
      <c r="A451" s="14">
        <v>9</v>
      </c>
      <c r="B451" s="21" t="s">
        <v>1165</v>
      </c>
      <c r="C451" s="14" t="s">
        <v>1162</v>
      </c>
      <c r="D451" s="14" t="s">
        <v>1163</v>
      </c>
      <c r="E451" s="15" t="s">
        <v>26</v>
      </c>
      <c r="F451" s="5" t="s">
        <v>13</v>
      </c>
      <c r="G451" s="3"/>
      <c r="H451" s="3"/>
      <c r="I451" s="32"/>
      <c r="J451" s="5" t="s">
        <v>1118</v>
      </c>
      <c r="K451" s="17" t="s">
        <v>1118</v>
      </c>
      <c r="L451" s="18">
        <v>45481</v>
      </c>
      <c r="M451" s="19">
        <v>46576</v>
      </c>
      <c r="N451" s="6"/>
      <c r="O451" s="8"/>
      <c r="P451" s="8"/>
      <c r="Q451" s="8"/>
    </row>
    <row r="452" spans="1:17" ht="15.75" customHeight="1" x14ac:dyDescent="0.25">
      <c r="A452" s="14">
        <v>10</v>
      </c>
      <c r="B452" s="21" t="s">
        <v>1166</v>
      </c>
      <c r="C452" s="14" t="s">
        <v>1162</v>
      </c>
      <c r="D452" s="14" t="s">
        <v>1163</v>
      </c>
      <c r="E452" s="15" t="s">
        <v>26</v>
      </c>
      <c r="F452" s="5" t="s">
        <v>13</v>
      </c>
      <c r="G452" s="3"/>
      <c r="H452" s="3"/>
      <c r="I452" s="32"/>
      <c r="J452" s="5" t="s">
        <v>1118</v>
      </c>
      <c r="K452" s="17" t="s">
        <v>1118</v>
      </c>
      <c r="L452" s="18">
        <v>45481</v>
      </c>
      <c r="M452" s="19">
        <v>46576</v>
      </c>
      <c r="N452" s="6"/>
      <c r="O452" s="8"/>
      <c r="P452" s="8"/>
      <c r="Q452" s="8"/>
    </row>
    <row r="453" spans="1:17" ht="15.75" customHeight="1" x14ac:dyDescent="0.25">
      <c r="A453" s="14">
        <v>11</v>
      </c>
      <c r="B453" s="21" t="s">
        <v>1167</v>
      </c>
      <c r="C453" s="14" t="s">
        <v>1162</v>
      </c>
      <c r="D453" s="14" t="s">
        <v>1163</v>
      </c>
      <c r="E453" s="15" t="s">
        <v>26</v>
      </c>
      <c r="F453" s="5" t="s">
        <v>13</v>
      </c>
      <c r="G453" s="3"/>
      <c r="H453" s="3"/>
      <c r="I453" s="32"/>
      <c r="J453" s="5" t="s">
        <v>1118</v>
      </c>
      <c r="K453" s="17" t="s">
        <v>1118</v>
      </c>
      <c r="L453" s="18">
        <v>45481</v>
      </c>
      <c r="M453" s="19">
        <v>46576</v>
      </c>
      <c r="N453" s="6"/>
      <c r="O453" s="8"/>
      <c r="P453" s="8"/>
      <c r="Q453" s="8"/>
    </row>
    <row r="454" spans="1:17" ht="15.75" customHeight="1" x14ac:dyDescent="0.25">
      <c r="A454" s="9">
        <v>51</v>
      </c>
      <c r="B454" s="9" t="s">
        <v>1168</v>
      </c>
      <c r="C454" s="9">
        <f t="array" ref="C454">SUMPRODUCT(1/COUNTIF(C455:C467,C455:C467))</f>
        <v>6.0000000000000009</v>
      </c>
      <c r="D454" s="9" t="s">
        <v>1169</v>
      </c>
      <c r="E454" s="9">
        <f>SUM(F454:H454)</f>
        <v>13</v>
      </c>
      <c r="F454" s="9">
        <f t="shared" ref="F454:H454" si="51">COUNTA(F455:F467)</f>
        <v>13</v>
      </c>
      <c r="G454" s="9">
        <f t="shared" si="51"/>
        <v>0</v>
      </c>
      <c r="H454" s="9">
        <f t="shared" si="51"/>
        <v>0</v>
      </c>
      <c r="I454" s="16"/>
      <c r="J454" s="5"/>
      <c r="K454" s="6"/>
      <c r="L454" s="26"/>
      <c r="M454" s="27"/>
      <c r="N454" s="6"/>
      <c r="O454" s="8"/>
      <c r="P454" s="8"/>
      <c r="Q454" s="8"/>
    </row>
    <row r="455" spans="1:17" ht="15.75" customHeight="1" x14ac:dyDescent="0.25">
      <c r="A455" s="14">
        <v>1</v>
      </c>
      <c r="B455" s="5" t="s">
        <v>1170</v>
      </c>
      <c r="C455" s="14" t="s">
        <v>1171</v>
      </c>
      <c r="D455" s="14" t="s">
        <v>1172</v>
      </c>
      <c r="E455" s="15" t="s">
        <v>26</v>
      </c>
      <c r="F455" s="5" t="s">
        <v>13</v>
      </c>
      <c r="G455" s="14"/>
      <c r="H455" s="14"/>
      <c r="I455" s="16" t="s">
        <v>1173</v>
      </c>
      <c r="J455" s="37" t="s">
        <v>1085</v>
      </c>
      <c r="K455" s="17" t="s">
        <v>1085</v>
      </c>
      <c r="L455" s="33">
        <v>45267</v>
      </c>
      <c r="M455" s="34">
        <v>46363</v>
      </c>
      <c r="N455" s="6"/>
      <c r="O455" s="8">
        <v>1</v>
      </c>
      <c r="P455" s="8"/>
      <c r="Q455" s="8"/>
    </row>
    <row r="456" spans="1:17" ht="15.75" customHeight="1" x14ac:dyDescent="0.25">
      <c r="A456" s="14">
        <v>2</v>
      </c>
      <c r="B456" s="5" t="s">
        <v>1174</v>
      </c>
      <c r="C456" s="14" t="s">
        <v>1175</v>
      </c>
      <c r="D456" s="14" t="s">
        <v>1176</v>
      </c>
      <c r="E456" s="15" t="s">
        <v>26</v>
      </c>
      <c r="F456" s="5" t="s">
        <v>13</v>
      </c>
      <c r="G456" s="5"/>
      <c r="H456" s="5"/>
      <c r="I456" s="16" t="s">
        <v>1177</v>
      </c>
      <c r="J456" s="5" t="s">
        <v>1090</v>
      </c>
      <c r="K456" s="17" t="s">
        <v>1090</v>
      </c>
      <c r="L456" s="18">
        <v>45198</v>
      </c>
      <c r="M456" s="19">
        <v>46294</v>
      </c>
      <c r="N456" s="6"/>
      <c r="O456" s="8">
        <v>1</v>
      </c>
      <c r="P456" s="8"/>
      <c r="Q456" s="8"/>
    </row>
    <row r="457" spans="1:17" ht="15.75" customHeight="1" x14ac:dyDescent="0.25">
      <c r="A457" s="14">
        <v>3</v>
      </c>
      <c r="B457" s="14" t="s">
        <v>1081</v>
      </c>
      <c r="C457" s="14" t="s">
        <v>1178</v>
      </c>
      <c r="D457" s="14" t="s">
        <v>1179</v>
      </c>
      <c r="E457" s="15" t="s">
        <v>26</v>
      </c>
      <c r="F457" s="5" t="s">
        <v>13</v>
      </c>
      <c r="G457" s="14"/>
      <c r="H457" s="14"/>
      <c r="I457" s="16" t="s">
        <v>1180</v>
      </c>
      <c r="J457" s="5" t="s">
        <v>1085</v>
      </c>
      <c r="K457" s="17" t="s">
        <v>1085</v>
      </c>
      <c r="L457" s="18">
        <v>45267</v>
      </c>
      <c r="M457" s="34">
        <v>46363</v>
      </c>
      <c r="N457" s="6"/>
      <c r="O457" s="8">
        <v>1</v>
      </c>
      <c r="P457" s="8"/>
      <c r="Q457" s="8"/>
    </row>
    <row r="458" spans="1:17" ht="15.75" customHeight="1" x14ac:dyDescent="0.25">
      <c r="A458" s="14">
        <v>4</v>
      </c>
      <c r="B458" s="14" t="s">
        <v>1086</v>
      </c>
      <c r="C458" s="14" t="s">
        <v>1178</v>
      </c>
      <c r="D458" s="14" t="s">
        <v>1179</v>
      </c>
      <c r="E458" s="15" t="s">
        <v>26</v>
      </c>
      <c r="F458" s="5" t="s">
        <v>13</v>
      </c>
      <c r="G458" s="14"/>
      <c r="H458" s="14"/>
      <c r="I458" s="16" t="s">
        <v>1180</v>
      </c>
      <c r="J458" s="5" t="s">
        <v>1085</v>
      </c>
      <c r="K458" s="17" t="s">
        <v>1085</v>
      </c>
      <c r="L458" s="18">
        <v>45267</v>
      </c>
      <c r="M458" s="34">
        <v>46363</v>
      </c>
      <c r="N458" s="6"/>
      <c r="O458" s="8"/>
      <c r="P458" s="8"/>
      <c r="Q458" s="8"/>
    </row>
    <row r="459" spans="1:17" ht="15.75" customHeight="1" x14ac:dyDescent="0.25">
      <c r="A459" s="14">
        <v>5</v>
      </c>
      <c r="B459" s="14" t="s">
        <v>1181</v>
      </c>
      <c r="C459" s="14" t="s">
        <v>1182</v>
      </c>
      <c r="D459" s="14" t="s">
        <v>1183</v>
      </c>
      <c r="E459" s="15" t="s">
        <v>26</v>
      </c>
      <c r="F459" s="5" t="s">
        <v>13</v>
      </c>
      <c r="G459" s="3"/>
      <c r="H459" s="3"/>
      <c r="I459" s="32" t="s">
        <v>1184</v>
      </c>
      <c r="J459" s="5" t="s">
        <v>1135</v>
      </c>
      <c r="K459" s="17" t="s">
        <v>1135</v>
      </c>
      <c r="L459" s="23">
        <v>45583</v>
      </c>
      <c r="M459" s="24">
        <v>46678</v>
      </c>
      <c r="N459" s="6"/>
      <c r="O459" s="8">
        <v>1</v>
      </c>
      <c r="P459" s="8"/>
      <c r="Q459" s="8"/>
    </row>
    <row r="460" spans="1:17" ht="15.75" customHeight="1" x14ac:dyDescent="0.25">
      <c r="A460" s="14">
        <v>6</v>
      </c>
      <c r="B460" s="21" t="s">
        <v>1185</v>
      </c>
      <c r="C460" s="14" t="s">
        <v>1182</v>
      </c>
      <c r="D460" s="14" t="s">
        <v>1183</v>
      </c>
      <c r="E460" s="15" t="s">
        <v>26</v>
      </c>
      <c r="F460" s="5" t="s">
        <v>13</v>
      </c>
      <c r="G460" s="3"/>
      <c r="H460" s="3"/>
      <c r="I460" s="32" t="s">
        <v>1184</v>
      </c>
      <c r="J460" s="5" t="s">
        <v>1135</v>
      </c>
      <c r="K460" s="17" t="s">
        <v>1135</v>
      </c>
      <c r="L460" s="23">
        <v>45583</v>
      </c>
      <c r="M460" s="24">
        <v>46678</v>
      </c>
      <c r="N460" s="6"/>
      <c r="O460" s="8"/>
      <c r="P460" s="8"/>
      <c r="Q460" s="8"/>
    </row>
    <row r="461" spans="1:17" ht="15.75" customHeight="1" x14ac:dyDescent="0.25">
      <c r="A461" s="14">
        <v>7</v>
      </c>
      <c r="B461" s="21" t="s">
        <v>1186</v>
      </c>
      <c r="C461" s="14" t="s">
        <v>1182</v>
      </c>
      <c r="D461" s="14" t="s">
        <v>1183</v>
      </c>
      <c r="E461" s="15" t="s">
        <v>26</v>
      </c>
      <c r="F461" s="5" t="s">
        <v>13</v>
      </c>
      <c r="G461" s="3"/>
      <c r="H461" s="3"/>
      <c r="I461" s="32" t="s">
        <v>1184</v>
      </c>
      <c r="J461" s="5">
        <v>2025</v>
      </c>
      <c r="K461" s="41" t="s">
        <v>705</v>
      </c>
      <c r="L461" s="23">
        <v>46022</v>
      </c>
      <c r="M461" s="24">
        <v>47118</v>
      </c>
      <c r="N461" s="6"/>
      <c r="O461" s="8"/>
      <c r="P461" s="8"/>
      <c r="Q461" s="8"/>
    </row>
    <row r="462" spans="1:17" ht="15.75" customHeight="1" x14ac:dyDescent="0.25">
      <c r="A462" s="14">
        <v>8</v>
      </c>
      <c r="B462" s="21" t="s">
        <v>1167</v>
      </c>
      <c r="C462" s="14" t="s">
        <v>1182</v>
      </c>
      <c r="D462" s="14" t="s">
        <v>1183</v>
      </c>
      <c r="E462" s="15" t="s">
        <v>26</v>
      </c>
      <c r="F462" s="5" t="s">
        <v>13</v>
      </c>
      <c r="G462" s="3"/>
      <c r="H462" s="3"/>
      <c r="I462" s="32" t="s">
        <v>1184</v>
      </c>
      <c r="J462" s="5">
        <v>2025</v>
      </c>
      <c r="K462" s="41" t="s">
        <v>705</v>
      </c>
      <c r="L462" s="23">
        <v>46022</v>
      </c>
      <c r="M462" s="24">
        <v>47118</v>
      </c>
      <c r="N462" s="6"/>
      <c r="O462" s="8"/>
      <c r="P462" s="8"/>
      <c r="Q462" s="8"/>
    </row>
    <row r="463" spans="1:17" ht="15.75" customHeight="1" x14ac:dyDescent="0.25">
      <c r="A463" s="14">
        <v>9</v>
      </c>
      <c r="B463" s="21" t="s">
        <v>1165</v>
      </c>
      <c r="C463" s="14" t="s">
        <v>1182</v>
      </c>
      <c r="D463" s="14" t="s">
        <v>1183</v>
      </c>
      <c r="E463" s="15" t="s">
        <v>26</v>
      </c>
      <c r="F463" s="5" t="s">
        <v>13</v>
      </c>
      <c r="G463" s="3"/>
      <c r="H463" s="3"/>
      <c r="I463" s="32" t="s">
        <v>1184</v>
      </c>
      <c r="J463" s="5">
        <v>2025</v>
      </c>
      <c r="K463" s="41" t="s">
        <v>705</v>
      </c>
      <c r="L463" s="23">
        <v>46022</v>
      </c>
      <c r="M463" s="24">
        <v>47118</v>
      </c>
      <c r="N463" s="6"/>
      <c r="O463" s="8"/>
      <c r="P463" s="8"/>
      <c r="Q463" s="8"/>
    </row>
    <row r="464" spans="1:17" ht="15.75" customHeight="1" x14ac:dyDescent="0.25">
      <c r="A464" s="14">
        <v>10</v>
      </c>
      <c r="B464" s="21" t="s">
        <v>1187</v>
      </c>
      <c r="C464" s="14" t="s">
        <v>1188</v>
      </c>
      <c r="D464" s="14" t="s">
        <v>1183</v>
      </c>
      <c r="E464" s="15" t="s">
        <v>26</v>
      </c>
      <c r="F464" s="5" t="s">
        <v>13</v>
      </c>
      <c r="G464" s="3"/>
      <c r="H464" s="3"/>
      <c r="I464" s="32" t="s">
        <v>1189</v>
      </c>
      <c r="J464" s="5" t="s">
        <v>1135</v>
      </c>
      <c r="K464" s="17" t="s">
        <v>1135</v>
      </c>
      <c r="L464" s="23">
        <v>45583</v>
      </c>
      <c r="M464" s="24">
        <v>46678</v>
      </c>
      <c r="N464" s="6"/>
      <c r="O464" s="8"/>
      <c r="P464" s="8"/>
      <c r="Q464" s="8">
        <v>1</v>
      </c>
    </row>
    <row r="465" spans="1:17" ht="15.75" customHeight="1" x14ac:dyDescent="0.25">
      <c r="A465" s="14">
        <v>11</v>
      </c>
      <c r="B465" s="21" t="s">
        <v>1190</v>
      </c>
      <c r="C465" s="14" t="s">
        <v>1191</v>
      </c>
      <c r="D465" s="14" t="s">
        <v>1192</v>
      </c>
      <c r="E465" s="15" t="s">
        <v>26</v>
      </c>
      <c r="F465" s="5" t="s">
        <v>13</v>
      </c>
      <c r="G465" s="3"/>
      <c r="H465" s="3"/>
      <c r="I465" s="32"/>
      <c r="J465" s="5" t="s">
        <v>1118</v>
      </c>
      <c r="K465" s="17" t="s">
        <v>1118</v>
      </c>
      <c r="L465" s="18">
        <v>45481</v>
      </c>
      <c r="M465" s="19">
        <v>46576</v>
      </c>
      <c r="N465" s="6"/>
      <c r="O465" s="8">
        <v>1</v>
      </c>
      <c r="P465" s="8"/>
      <c r="Q465" s="8"/>
    </row>
    <row r="466" spans="1:17" ht="15.75" customHeight="1" x14ac:dyDescent="0.25">
      <c r="A466" s="14">
        <v>12</v>
      </c>
      <c r="B466" s="21" t="s">
        <v>1193</v>
      </c>
      <c r="C466" s="14" t="s">
        <v>1191</v>
      </c>
      <c r="D466" s="14" t="s">
        <v>1192</v>
      </c>
      <c r="E466" s="15" t="s">
        <v>26</v>
      </c>
      <c r="F466" s="5" t="s">
        <v>13</v>
      </c>
      <c r="G466" s="3"/>
      <c r="H466" s="3"/>
      <c r="I466" s="32"/>
      <c r="J466" s="5" t="s">
        <v>1118</v>
      </c>
      <c r="K466" s="17" t="s">
        <v>1118</v>
      </c>
      <c r="L466" s="18">
        <v>45481</v>
      </c>
      <c r="M466" s="19">
        <v>46576</v>
      </c>
      <c r="N466" s="6"/>
      <c r="O466" s="8"/>
      <c r="P466" s="8"/>
      <c r="Q466" s="8"/>
    </row>
    <row r="467" spans="1:17" ht="15.75" customHeight="1" x14ac:dyDescent="0.25">
      <c r="A467" s="14">
        <v>13</v>
      </c>
      <c r="B467" s="21" t="s">
        <v>1194</v>
      </c>
      <c r="C467" s="14" t="s">
        <v>1188</v>
      </c>
      <c r="D467" s="14" t="s">
        <v>1195</v>
      </c>
      <c r="E467" s="15" t="s">
        <v>26</v>
      </c>
      <c r="F467" s="5" t="s">
        <v>13</v>
      </c>
      <c r="G467" s="3"/>
      <c r="H467" s="3"/>
      <c r="I467" s="16" t="s">
        <v>1196</v>
      </c>
      <c r="J467" s="5" t="s">
        <v>1197</v>
      </c>
      <c r="K467" s="17" t="s">
        <v>1197</v>
      </c>
      <c r="L467" s="18">
        <v>45481</v>
      </c>
      <c r="M467" s="19">
        <v>46576</v>
      </c>
      <c r="N467" s="6"/>
      <c r="O467" s="8"/>
      <c r="P467" s="8"/>
      <c r="Q467" s="8">
        <v>1</v>
      </c>
    </row>
    <row r="468" spans="1:17" ht="15.75" customHeight="1" x14ac:dyDescent="0.25">
      <c r="A468" s="9">
        <v>52</v>
      </c>
      <c r="B468" s="9" t="s">
        <v>1198</v>
      </c>
      <c r="C468" s="9">
        <f t="array" ref="C468">SUMPRODUCT(1/COUNTIF(C469:C470,C469:C470))</f>
        <v>1</v>
      </c>
      <c r="D468" s="9" t="s">
        <v>1199</v>
      </c>
      <c r="E468" s="9">
        <f>SUM(F468:H468)</f>
        <v>2</v>
      </c>
      <c r="F468" s="9">
        <f t="shared" ref="F468:H468" si="52">COUNTA(F469:F470)</f>
        <v>2</v>
      </c>
      <c r="G468" s="9">
        <f t="shared" si="52"/>
        <v>0</v>
      </c>
      <c r="H468" s="9">
        <f t="shared" si="52"/>
        <v>0</v>
      </c>
      <c r="I468" s="16"/>
      <c r="J468" s="5"/>
      <c r="K468" s="6"/>
      <c r="L468" s="26"/>
      <c r="M468" s="27"/>
      <c r="N468" s="6"/>
      <c r="O468" s="8"/>
      <c r="P468" s="8"/>
      <c r="Q468" s="8"/>
    </row>
    <row r="469" spans="1:17" ht="15.75" customHeight="1" x14ac:dyDescent="0.25">
      <c r="A469" s="14">
        <v>2</v>
      </c>
      <c r="B469" s="14" t="s">
        <v>1200</v>
      </c>
      <c r="C469" s="14" t="s">
        <v>1201</v>
      </c>
      <c r="D469" s="14" t="s">
        <v>1202</v>
      </c>
      <c r="E469" s="14" t="s">
        <v>46</v>
      </c>
      <c r="F469" s="14" t="s">
        <v>13</v>
      </c>
      <c r="G469" s="14"/>
      <c r="H469" s="14"/>
      <c r="I469" s="16" t="s">
        <v>1203</v>
      </c>
      <c r="J469" s="14" t="s">
        <v>1204</v>
      </c>
      <c r="K469" s="41" t="s">
        <v>1204</v>
      </c>
      <c r="L469" s="42">
        <v>45805</v>
      </c>
      <c r="M469" s="43">
        <v>46901</v>
      </c>
      <c r="N469" s="6"/>
      <c r="O469" s="8">
        <v>1</v>
      </c>
      <c r="P469" s="8"/>
      <c r="Q469" s="8"/>
    </row>
    <row r="470" spans="1:17" ht="15.75" customHeight="1" x14ac:dyDescent="0.25">
      <c r="A470" s="14">
        <v>3</v>
      </c>
      <c r="B470" s="14" t="s">
        <v>1205</v>
      </c>
      <c r="C470" s="14" t="s">
        <v>1201</v>
      </c>
      <c r="D470" s="14" t="s">
        <v>1202</v>
      </c>
      <c r="E470" s="14" t="s">
        <v>46</v>
      </c>
      <c r="F470" s="14" t="s">
        <v>13</v>
      </c>
      <c r="G470" s="14"/>
      <c r="H470" s="14"/>
      <c r="I470" s="16" t="s">
        <v>1203</v>
      </c>
      <c r="J470" s="5" t="s">
        <v>1206</v>
      </c>
      <c r="K470" s="17" t="s">
        <v>1206</v>
      </c>
      <c r="L470" s="18">
        <v>45629</v>
      </c>
      <c r="M470" s="19">
        <v>46724</v>
      </c>
      <c r="N470" s="6"/>
      <c r="O470" s="8"/>
      <c r="P470" s="8"/>
      <c r="Q470" s="8"/>
    </row>
    <row r="471" spans="1:17" ht="15.75" customHeight="1" x14ac:dyDescent="0.25">
      <c r="A471" s="9">
        <v>53</v>
      </c>
      <c r="B471" s="9" t="s">
        <v>1207</v>
      </c>
      <c r="C471" s="9">
        <f t="array" ref="C471">SUMPRODUCT(1/COUNTIF(C472:C479,C472:C479))</f>
        <v>5</v>
      </c>
      <c r="D471" s="9" t="s">
        <v>1208</v>
      </c>
      <c r="E471" s="9">
        <f>SUM(F471:H471)</f>
        <v>8</v>
      </c>
      <c r="F471" s="9">
        <f t="shared" ref="F471:H471" si="53">COUNTA(F472:F479)</f>
        <v>8</v>
      </c>
      <c r="G471" s="9">
        <f t="shared" si="53"/>
        <v>0</v>
      </c>
      <c r="H471" s="9">
        <f t="shared" si="53"/>
        <v>0</v>
      </c>
      <c r="I471" s="16"/>
      <c r="J471" s="5"/>
      <c r="K471" s="6"/>
      <c r="L471" s="26"/>
      <c r="M471" s="27"/>
      <c r="N471" s="6"/>
      <c r="O471" s="8"/>
      <c r="P471" s="8"/>
      <c r="Q471" s="8"/>
    </row>
    <row r="472" spans="1:17" ht="15.75" customHeight="1" x14ac:dyDescent="0.25">
      <c r="A472" s="14">
        <v>1</v>
      </c>
      <c r="B472" s="14" t="s">
        <v>1209</v>
      </c>
      <c r="C472" s="14" t="s">
        <v>1210</v>
      </c>
      <c r="D472" s="14"/>
      <c r="E472" s="15" t="s">
        <v>46</v>
      </c>
      <c r="F472" s="14" t="s">
        <v>13</v>
      </c>
      <c r="G472" s="14"/>
      <c r="H472" s="14"/>
      <c r="I472" s="16" t="s">
        <v>1211</v>
      </c>
      <c r="J472" s="37" t="s">
        <v>1212</v>
      </c>
      <c r="K472" s="17" t="s">
        <v>1212</v>
      </c>
      <c r="L472" s="23">
        <v>45272</v>
      </c>
      <c r="M472" s="24">
        <v>46368</v>
      </c>
      <c r="N472" s="6"/>
      <c r="O472" s="8"/>
      <c r="P472" s="8">
        <v>1</v>
      </c>
      <c r="Q472" s="8"/>
    </row>
    <row r="473" spans="1:17" ht="15.75" customHeight="1" x14ac:dyDescent="0.25">
      <c r="A473" s="14">
        <v>2</v>
      </c>
      <c r="B473" s="14" t="s">
        <v>1213</v>
      </c>
      <c r="C473" s="14" t="s">
        <v>1214</v>
      </c>
      <c r="D473" s="14"/>
      <c r="E473" s="15" t="s">
        <v>46</v>
      </c>
      <c r="F473" s="14" t="s">
        <v>13</v>
      </c>
      <c r="G473" s="14"/>
      <c r="H473" s="14"/>
      <c r="I473" s="16" t="s">
        <v>1215</v>
      </c>
      <c r="J473" s="5" t="s">
        <v>1212</v>
      </c>
      <c r="K473" s="17" t="s">
        <v>1212</v>
      </c>
      <c r="L473" s="23">
        <v>45272</v>
      </c>
      <c r="M473" s="24">
        <v>46368</v>
      </c>
      <c r="N473" s="6"/>
      <c r="O473" s="8">
        <v>1</v>
      </c>
      <c r="P473" s="8"/>
      <c r="Q473" s="8"/>
    </row>
    <row r="474" spans="1:17" ht="15.75" customHeight="1" x14ac:dyDescent="0.25">
      <c r="A474" s="14">
        <v>3</v>
      </c>
      <c r="B474" s="14" t="s">
        <v>1216</v>
      </c>
      <c r="C474" s="14" t="s">
        <v>1214</v>
      </c>
      <c r="D474" s="14"/>
      <c r="E474" s="15" t="s">
        <v>46</v>
      </c>
      <c r="F474" s="14" t="s">
        <v>13</v>
      </c>
      <c r="G474" s="14"/>
      <c r="H474" s="14"/>
      <c r="I474" s="16" t="s">
        <v>1215</v>
      </c>
      <c r="J474" s="5" t="s">
        <v>1212</v>
      </c>
      <c r="K474" s="17" t="s">
        <v>1212</v>
      </c>
      <c r="L474" s="23">
        <v>45272</v>
      </c>
      <c r="M474" s="24">
        <v>46368</v>
      </c>
      <c r="N474" s="6"/>
      <c r="O474" s="8"/>
      <c r="P474" s="8"/>
      <c r="Q474" s="8"/>
    </row>
    <row r="475" spans="1:17" ht="15.75" customHeight="1" x14ac:dyDescent="0.25">
      <c r="A475" s="14">
        <v>4</v>
      </c>
      <c r="B475" s="14" t="s">
        <v>1217</v>
      </c>
      <c r="C475" s="14" t="s">
        <v>1214</v>
      </c>
      <c r="D475" s="14"/>
      <c r="E475" s="15" t="s">
        <v>46</v>
      </c>
      <c r="F475" s="14" t="s">
        <v>13</v>
      </c>
      <c r="G475" s="14"/>
      <c r="H475" s="14"/>
      <c r="I475" s="16" t="s">
        <v>1215</v>
      </c>
      <c r="J475" s="5" t="s">
        <v>1212</v>
      </c>
      <c r="K475" s="17" t="s">
        <v>1212</v>
      </c>
      <c r="L475" s="23">
        <v>45272</v>
      </c>
      <c r="M475" s="24">
        <v>46368</v>
      </c>
      <c r="N475" s="6"/>
      <c r="O475" s="8"/>
      <c r="P475" s="8"/>
      <c r="Q475" s="8"/>
    </row>
    <row r="476" spans="1:17" ht="15.75" customHeight="1" x14ac:dyDescent="0.25">
      <c r="A476" s="14">
        <v>5</v>
      </c>
      <c r="B476" s="14" t="s">
        <v>1218</v>
      </c>
      <c r="C476" s="14" t="s">
        <v>1219</v>
      </c>
      <c r="D476" s="14" t="s">
        <v>1220</v>
      </c>
      <c r="E476" s="15" t="s">
        <v>26</v>
      </c>
      <c r="F476" s="14" t="s">
        <v>13</v>
      </c>
      <c r="G476" s="14"/>
      <c r="H476" s="14"/>
      <c r="I476" s="16" t="s">
        <v>1221</v>
      </c>
      <c r="J476" s="14" t="s">
        <v>1204</v>
      </c>
      <c r="K476" s="41" t="s">
        <v>1204</v>
      </c>
      <c r="L476" s="42">
        <v>45805</v>
      </c>
      <c r="M476" s="43">
        <v>46901</v>
      </c>
      <c r="N476" s="6"/>
      <c r="O476" s="8">
        <v>1</v>
      </c>
      <c r="P476" s="8"/>
      <c r="Q476" s="8"/>
    </row>
    <row r="477" spans="1:17" ht="15.75" customHeight="1" x14ac:dyDescent="0.25">
      <c r="A477" s="14">
        <v>6</v>
      </c>
      <c r="B477" s="14" t="s">
        <v>1222</v>
      </c>
      <c r="C477" s="14" t="s">
        <v>1223</v>
      </c>
      <c r="D477" s="14" t="s">
        <v>1224</v>
      </c>
      <c r="E477" s="14" t="s">
        <v>26</v>
      </c>
      <c r="F477" s="14" t="s">
        <v>13</v>
      </c>
      <c r="G477" s="14"/>
      <c r="H477" s="14"/>
      <c r="I477" s="16" t="s">
        <v>1225</v>
      </c>
      <c r="J477" s="14" t="s">
        <v>1226</v>
      </c>
      <c r="K477" s="41" t="s">
        <v>1226</v>
      </c>
      <c r="L477" s="42">
        <v>45805</v>
      </c>
      <c r="M477" s="43">
        <v>46901</v>
      </c>
      <c r="N477" s="6"/>
      <c r="O477" s="8">
        <v>1</v>
      </c>
      <c r="P477" s="8"/>
      <c r="Q477" s="8"/>
    </row>
    <row r="478" spans="1:17" ht="15.75" customHeight="1" x14ac:dyDescent="0.25">
      <c r="A478" s="14">
        <v>7</v>
      </c>
      <c r="B478" s="14" t="s">
        <v>1227</v>
      </c>
      <c r="C478" s="14" t="s">
        <v>1228</v>
      </c>
      <c r="D478" s="14" t="s">
        <v>1229</v>
      </c>
      <c r="E478" s="14" t="s">
        <v>46</v>
      </c>
      <c r="F478" s="14" t="s">
        <v>13</v>
      </c>
      <c r="G478" s="14"/>
      <c r="H478" s="14"/>
      <c r="I478" s="16"/>
      <c r="J478" s="5" t="s">
        <v>1230</v>
      </c>
      <c r="K478" s="17" t="s">
        <v>1230</v>
      </c>
      <c r="L478" s="23">
        <v>45656</v>
      </c>
      <c r="M478" s="24">
        <v>46751</v>
      </c>
      <c r="N478" s="6"/>
      <c r="O478" s="8">
        <v>1</v>
      </c>
      <c r="P478" s="8"/>
      <c r="Q478" s="8"/>
    </row>
    <row r="479" spans="1:17" ht="15.75" customHeight="1" x14ac:dyDescent="0.25">
      <c r="A479" s="14">
        <v>8</v>
      </c>
      <c r="B479" s="14" t="s">
        <v>1231</v>
      </c>
      <c r="C479" s="14" t="s">
        <v>1228</v>
      </c>
      <c r="D479" s="14" t="s">
        <v>1229</v>
      </c>
      <c r="E479" s="15" t="s">
        <v>46</v>
      </c>
      <c r="F479" s="14" t="s">
        <v>13</v>
      </c>
      <c r="G479" s="14"/>
      <c r="H479" s="14"/>
      <c r="I479" s="16"/>
      <c r="J479" s="5" t="s">
        <v>1230</v>
      </c>
      <c r="K479" s="17" t="s">
        <v>1230</v>
      </c>
      <c r="L479" s="23">
        <v>45656</v>
      </c>
      <c r="M479" s="24">
        <v>46751</v>
      </c>
      <c r="N479" s="6"/>
      <c r="O479" s="8"/>
      <c r="P479" s="8"/>
      <c r="Q479" s="8"/>
    </row>
    <row r="480" spans="1:17" ht="15.75" customHeight="1" x14ac:dyDescent="0.25">
      <c r="A480" s="9">
        <v>54</v>
      </c>
      <c r="B480" s="9" t="s">
        <v>1232</v>
      </c>
      <c r="C480" s="9">
        <f t="array" ref="C480">SUMPRODUCT(1/COUNTIF(C481:C483,C481:C483))</f>
        <v>3</v>
      </c>
      <c r="D480" s="9" t="s">
        <v>1233</v>
      </c>
      <c r="E480" s="9">
        <f>SUM(F480:H480)</f>
        <v>3</v>
      </c>
      <c r="F480" s="9">
        <f t="shared" ref="F480:H480" si="54">COUNTA(F481:F483)</f>
        <v>3</v>
      </c>
      <c r="G480" s="9">
        <f t="shared" si="54"/>
        <v>0</v>
      </c>
      <c r="H480" s="9">
        <f t="shared" si="54"/>
        <v>0</v>
      </c>
      <c r="I480" s="16"/>
      <c r="J480" s="5"/>
      <c r="K480" s="6"/>
      <c r="L480" s="26"/>
      <c r="M480" s="27"/>
      <c r="N480" s="6"/>
      <c r="O480" s="8"/>
      <c r="P480" s="8"/>
      <c r="Q480" s="8"/>
    </row>
    <row r="481" spans="1:17" ht="15.75" customHeight="1" x14ac:dyDescent="0.25">
      <c r="A481" s="14">
        <v>1</v>
      </c>
      <c r="B481" s="14" t="s">
        <v>1234</v>
      </c>
      <c r="C481" s="14" t="s">
        <v>1235</v>
      </c>
      <c r="D481" s="14"/>
      <c r="E481" s="15" t="s">
        <v>26</v>
      </c>
      <c r="F481" s="14" t="s">
        <v>13</v>
      </c>
      <c r="G481" s="14"/>
      <c r="H481" s="14"/>
      <c r="I481" s="16" t="s">
        <v>1236</v>
      </c>
      <c r="J481" s="5" t="s">
        <v>1212</v>
      </c>
      <c r="K481" s="17" t="s">
        <v>1212</v>
      </c>
      <c r="L481" s="23">
        <v>45272</v>
      </c>
      <c r="M481" s="24">
        <v>46368</v>
      </c>
      <c r="N481" s="6"/>
      <c r="O481" s="8">
        <v>1</v>
      </c>
      <c r="P481" s="8"/>
      <c r="Q481" s="8"/>
    </row>
    <row r="482" spans="1:17" ht="15.75" customHeight="1" x14ac:dyDescent="0.25">
      <c r="A482" s="14">
        <v>2</v>
      </c>
      <c r="B482" s="14" t="s">
        <v>1237</v>
      </c>
      <c r="C482" s="14" t="s">
        <v>1238</v>
      </c>
      <c r="D482" s="14" t="s">
        <v>1239</v>
      </c>
      <c r="E482" s="15" t="s">
        <v>26</v>
      </c>
      <c r="F482" s="14" t="s">
        <v>13</v>
      </c>
      <c r="G482" s="14"/>
      <c r="H482" s="14"/>
      <c r="I482" s="16" t="s">
        <v>1240</v>
      </c>
      <c r="J482" s="14" t="s">
        <v>1204</v>
      </c>
      <c r="K482" s="41" t="s">
        <v>1204</v>
      </c>
      <c r="L482" s="42">
        <v>45805</v>
      </c>
      <c r="M482" s="43">
        <v>46901</v>
      </c>
      <c r="N482" s="6"/>
      <c r="O482" s="8">
        <v>1</v>
      </c>
      <c r="P482" s="8"/>
      <c r="Q482" s="8"/>
    </row>
    <row r="483" spans="1:17" ht="15.75" customHeight="1" x14ac:dyDescent="0.25">
      <c r="A483" s="14">
        <v>3</v>
      </c>
      <c r="B483" s="14" t="s">
        <v>1241</v>
      </c>
      <c r="C483" s="14" t="s">
        <v>1242</v>
      </c>
      <c r="D483" s="14" t="s">
        <v>1243</v>
      </c>
      <c r="E483" s="15" t="s">
        <v>26</v>
      </c>
      <c r="F483" s="14" t="s">
        <v>13</v>
      </c>
      <c r="G483" s="14"/>
      <c r="H483" s="14"/>
      <c r="I483" s="16"/>
      <c r="J483" s="5" t="s">
        <v>1230</v>
      </c>
      <c r="K483" s="17" t="s">
        <v>1230</v>
      </c>
      <c r="L483" s="23">
        <v>45656</v>
      </c>
      <c r="M483" s="24">
        <v>46751</v>
      </c>
      <c r="N483" s="6"/>
      <c r="O483" s="8">
        <v>1</v>
      </c>
      <c r="P483" s="8"/>
      <c r="Q483" s="8"/>
    </row>
    <row r="484" spans="1:17" ht="15.75" customHeight="1" x14ac:dyDescent="0.25">
      <c r="A484" s="9">
        <v>55</v>
      </c>
      <c r="B484" s="9" t="s">
        <v>1244</v>
      </c>
      <c r="C484" s="9">
        <f t="array" ref="C484">SUMPRODUCT(1/COUNTIF(C485,C485))</f>
        <v>1</v>
      </c>
      <c r="D484" s="9" t="s">
        <v>1245</v>
      </c>
      <c r="E484" s="9">
        <f>SUM(F484:H484)</f>
        <v>1</v>
      </c>
      <c r="F484" s="9">
        <f t="shared" ref="F484:H484" si="55">COUNTA(F485)</f>
        <v>1</v>
      </c>
      <c r="G484" s="9">
        <f t="shared" si="55"/>
        <v>0</v>
      </c>
      <c r="H484" s="9">
        <f t="shared" si="55"/>
        <v>0</v>
      </c>
      <c r="I484" s="16"/>
      <c r="J484" s="5"/>
      <c r="K484" s="5"/>
      <c r="L484" s="26"/>
      <c r="M484" s="27"/>
      <c r="N484" s="6"/>
      <c r="O484" s="8"/>
      <c r="P484" s="8"/>
      <c r="Q484" s="8"/>
    </row>
    <row r="485" spans="1:17" ht="15.75" customHeight="1" x14ac:dyDescent="0.25">
      <c r="A485" s="14">
        <v>1</v>
      </c>
      <c r="B485" s="14" t="s">
        <v>1246</v>
      </c>
      <c r="C485" s="14" t="s">
        <v>1247</v>
      </c>
      <c r="D485" s="14" t="s">
        <v>1248</v>
      </c>
      <c r="E485" s="15" t="s">
        <v>26</v>
      </c>
      <c r="F485" s="14" t="s">
        <v>13</v>
      </c>
      <c r="G485" s="14"/>
      <c r="H485" s="14"/>
      <c r="I485" s="16" t="s">
        <v>1249</v>
      </c>
      <c r="J485" s="5" t="s">
        <v>1206</v>
      </c>
      <c r="K485" s="17" t="s">
        <v>1206</v>
      </c>
      <c r="L485" s="18">
        <v>45629</v>
      </c>
      <c r="M485" s="19">
        <v>46724</v>
      </c>
      <c r="N485" s="6"/>
      <c r="O485" s="8">
        <v>1</v>
      </c>
      <c r="P485" s="8"/>
      <c r="Q485" s="8"/>
    </row>
    <row r="486" spans="1:17" ht="15.75" customHeight="1" x14ac:dyDescent="0.25">
      <c r="A486" s="9">
        <v>56</v>
      </c>
      <c r="B486" s="9" t="s">
        <v>1250</v>
      </c>
      <c r="C486" s="9">
        <f t="array" ref="C486">SUMPRODUCT(1/COUNTIF(C487,C487))</f>
        <v>1</v>
      </c>
      <c r="D486" s="9" t="s">
        <v>1251</v>
      </c>
      <c r="E486" s="9">
        <f>SUM(F486:H486)</f>
        <v>1</v>
      </c>
      <c r="F486" s="9">
        <f t="shared" ref="F486:H486" si="56">COUNTA(F487)</f>
        <v>1</v>
      </c>
      <c r="G486" s="9">
        <f t="shared" si="56"/>
        <v>0</v>
      </c>
      <c r="H486" s="9">
        <f t="shared" si="56"/>
        <v>0</v>
      </c>
      <c r="I486" s="16"/>
      <c r="J486" s="5"/>
      <c r="K486" s="6"/>
      <c r="L486" s="26"/>
      <c r="M486" s="27"/>
      <c r="N486" s="6"/>
      <c r="O486" s="8"/>
      <c r="P486" s="8"/>
      <c r="Q486" s="8"/>
    </row>
    <row r="487" spans="1:17" ht="15.75" customHeight="1" x14ac:dyDescent="0.25">
      <c r="A487" s="14">
        <v>1</v>
      </c>
      <c r="B487" s="14" t="s">
        <v>1252</v>
      </c>
      <c r="C487" s="14" t="s">
        <v>1253</v>
      </c>
      <c r="D487" s="14" t="s">
        <v>1254</v>
      </c>
      <c r="E487" s="14" t="s">
        <v>46</v>
      </c>
      <c r="F487" s="14" t="s">
        <v>13</v>
      </c>
      <c r="G487" s="14"/>
      <c r="H487" s="14"/>
      <c r="I487" s="16" t="s">
        <v>1255</v>
      </c>
      <c r="J487" s="5" t="s">
        <v>1256</v>
      </c>
      <c r="K487" s="17" t="s">
        <v>1256</v>
      </c>
      <c r="L487" s="18">
        <v>45806</v>
      </c>
      <c r="M487" s="19">
        <v>46902</v>
      </c>
      <c r="N487" s="6"/>
      <c r="O487" s="8">
        <v>1</v>
      </c>
      <c r="P487" s="8"/>
      <c r="Q487" s="8"/>
    </row>
    <row r="488" spans="1:17" ht="15.75" customHeight="1" x14ac:dyDescent="0.25">
      <c r="A488" s="9">
        <v>57</v>
      </c>
      <c r="B488" s="9" t="s">
        <v>1257</v>
      </c>
      <c r="C488" s="9">
        <f t="array" ref="C488">SUMPRODUCT(1/COUNTIF(C489:C494,C489:C494))</f>
        <v>2</v>
      </c>
      <c r="D488" s="9" t="s">
        <v>1258</v>
      </c>
      <c r="E488" s="9">
        <f>SUM(F488:H488)</f>
        <v>6</v>
      </c>
      <c r="F488" s="9">
        <f t="shared" ref="F488:H488" si="57">COUNTA(F489:F494)</f>
        <v>6</v>
      </c>
      <c r="G488" s="9">
        <f t="shared" si="57"/>
        <v>0</v>
      </c>
      <c r="H488" s="9">
        <f t="shared" si="57"/>
        <v>0</v>
      </c>
      <c r="I488" s="16"/>
      <c r="J488" s="5"/>
      <c r="K488" s="6"/>
      <c r="L488" s="26"/>
      <c r="M488" s="27"/>
      <c r="N488" s="6"/>
      <c r="O488" s="8"/>
      <c r="P488" s="8"/>
      <c r="Q488" s="8"/>
    </row>
    <row r="489" spans="1:17" ht="15.75" customHeight="1" x14ac:dyDescent="0.25">
      <c r="A489" s="14">
        <v>1</v>
      </c>
      <c r="B489" s="14" t="s">
        <v>1259</v>
      </c>
      <c r="C489" s="14" t="s">
        <v>1260</v>
      </c>
      <c r="D489" s="14" t="s">
        <v>1261</v>
      </c>
      <c r="E489" s="14" t="s">
        <v>26</v>
      </c>
      <c r="F489" s="14" t="s">
        <v>13</v>
      </c>
      <c r="G489" s="14"/>
      <c r="H489" s="14"/>
      <c r="I489" s="16" t="s">
        <v>1262</v>
      </c>
      <c r="J489" s="5" t="s">
        <v>1263</v>
      </c>
      <c r="K489" s="17" t="s">
        <v>1263</v>
      </c>
      <c r="L489" s="18">
        <v>45817</v>
      </c>
      <c r="M489" s="19">
        <v>46913</v>
      </c>
      <c r="N489" s="6"/>
      <c r="O489" s="8">
        <v>1</v>
      </c>
      <c r="P489" s="8"/>
      <c r="Q489" s="8"/>
    </row>
    <row r="490" spans="1:17" ht="15.75" customHeight="1" x14ac:dyDescent="0.25">
      <c r="A490" s="14">
        <v>2</v>
      </c>
      <c r="B490" s="14" t="s">
        <v>1264</v>
      </c>
      <c r="C490" s="14" t="s">
        <v>1260</v>
      </c>
      <c r="D490" s="14" t="s">
        <v>1261</v>
      </c>
      <c r="E490" s="14" t="s">
        <v>26</v>
      </c>
      <c r="F490" s="14" t="s">
        <v>13</v>
      </c>
      <c r="G490" s="14"/>
      <c r="H490" s="14"/>
      <c r="I490" s="16" t="s">
        <v>1262</v>
      </c>
      <c r="J490" s="5" t="s">
        <v>1265</v>
      </c>
      <c r="K490" s="17" t="s">
        <v>1265</v>
      </c>
      <c r="L490" s="18">
        <v>45817</v>
      </c>
      <c r="M490" s="19">
        <v>46913</v>
      </c>
      <c r="N490" s="6"/>
      <c r="O490" s="8"/>
      <c r="P490" s="8"/>
      <c r="Q490" s="8"/>
    </row>
    <row r="491" spans="1:17" ht="15.75" customHeight="1" x14ac:dyDescent="0.25">
      <c r="A491" s="14">
        <v>3</v>
      </c>
      <c r="B491" s="14" t="s">
        <v>1266</v>
      </c>
      <c r="C491" s="14" t="s">
        <v>1260</v>
      </c>
      <c r="D491" s="14" t="s">
        <v>1261</v>
      </c>
      <c r="E491" s="14" t="s">
        <v>26</v>
      </c>
      <c r="F491" s="14" t="s">
        <v>13</v>
      </c>
      <c r="G491" s="14"/>
      <c r="H491" s="14"/>
      <c r="I491" s="16"/>
      <c r="J491" s="5">
        <v>2025</v>
      </c>
      <c r="K491" s="41" t="s">
        <v>705</v>
      </c>
      <c r="L491" s="23">
        <v>46022</v>
      </c>
      <c r="M491" s="24">
        <v>47118</v>
      </c>
      <c r="N491" s="6"/>
      <c r="O491" s="8"/>
      <c r="P491" s="8"/>
      <c r="Q491" s="8"/>
    </row>
    <row r="492" spans="1:17" ht="15.75" customHeight="1" x14ac:dyDescent="0.25">
      <c r="A492" s="14">
        <v>4</v>
      </c>
      <c r="B492" s="14" t="s">
        <v>1267</v>
      </c>
      <c r="C492" s="14" t="s">
        <v>1260</v>
      </c>
      <c r="D492" s="14" t="s">
        <v>1261</v>
      </c>
      <c r="E492" s="14" t="s">
        <v>26</v>
      </c>
      <c r="F492" s="14" t="s">
        <v>13</v>
      </c>
      <c r="G492" s="14"/>
      <c r="H492" s="14"/>
      <c r="I492" s="16"/>
      <c r="J492" s="5">
        <v>2025</v>
      </c>
      <c r="K492" s="41" t="s">
        <v>705</v>
      </c>
      <c r="L492" s="23">
        <v>46022</v>
      </c>
      <c r="M492" s="24">
        <v>47118</v>
      </c>
      <c r="N492" s="6"/>
      <c r="O492" s="8"/>
      <c r="P492" s="8"/>
      <c r="Q492" s="8"/>
    </row>
    <row r="493" spans="1:17" ht="15.75" customHeight="1" x14ac:dyDescent="0.25">
      <c r="A493" s="14">
        <v>5</v>
      </c>
      <c r="B493" s="14" t="s">
        <v>1268</v>
      </c>
      <c r="C493" s="14" t="s">
        <v>1260</v>
      </c>
      <c r="D493" s="14" t="s">
        <v>1261</v>
      </c>
      <c r="E493" s="14" t="s">
        <v>26</v>
      </c>
      <c r="F493" s="14" t="s">
        <v>13</v>
      </c>
      <c r="G493" s="14"/>
      <c r="H493" s="14"/>
      <c r="I493" s="16"/>
      <c r="J493" s="5">
        <v>2025</v>
      </c>
      <c r="K493" s="41" t="s">
        <v>705</v>
      </c>
      <c r="L493" s="23">
        <v>46022</v>
      </c>
      <c r="M493" s="24">
        <v>47118</v>
      </c>
      <c r="N493" s="6"/>
      <c r="O493" s="8"/>
      <c r="P493" s="8"/>
      <c r="Q493" s="8"/>
    </row>
    <row r="494" spans="1:17" ht="15.75" customHeight="1" x14ac:dyDescent="0.25">
      <c r="A494" s="14">
        <v>6</v>
      </c>
      <c r="B494" s="14" t="s">
        <v>1269</v>
      </c>
      <c r="C494" s="14" t="s">
        <v>1270</v>
      </c>
      <c r="D494" s="14" t="s">
        <v>1271</v>
      </c>
      <c r="E494" s="14" t="s">
        <v>26</v>
      </c>
      <c r="F494" s="14" t="s">
        <v>13</v>
      </c>
      <c r="G494" s="14"/>
      <c r="H494" s="14"/>
      <c r="I494" s="16" t="s">
        <v>1272</v>
      </c>
      <c r="J494" s="5" t="s">
        <v>1256</v>
      </c>
      <c r="K494" s="17" t="s">
        <v>1256</v>
      </c>
      <c r="L494" s="18">
        <v>45806</v>
      </c>
      <c r="M494" s="19">
        <v>46902</v>
      </c>
      <c r="N494" s="6"/>
      <c r="O494" s="8">
        <v>1</v>
      </c>
      <c r="P494" s="8"/>
      <c r="Q494" s="8"/>
    </row>
    <row r="495" spans="1:17" ht="15.75" customHeight="1" x14ac:dyDescent="0.25">
      <c r="A495" s="9">
        <v>58</v>
      </c>
      <c r="B495" s="9" t="s">
        <v>1273</v>
      </c>
      <c r="C495" s="14">
        <v>0</v>
      </c>
      <c r="D495" s="14"/>
      <c r="E495" s="14"/>
      <c r="F495" s="14"/>
      <c r="G495" s="14"/>
      <c r="H495" s="14"/>
      <c r="I495" s="16"/>
      <c r="J495" s="5"/>
      <c r="K495" s="6"/>
      <c r="L495" s="26"/>
      <c r="M495" s="27"/>
      <c r="N495" s="6"/>
      <c r="O495" s="8"/>
      <c r="P495" s="8"/>
      <c r="Q495" s="8"/>
    </row>
    <row r="496" spans="1:17" ht="15.75" customHeight="1" x14ac:dyDescent="0.25">
      <c r="A496" s="69" t="s">
        <v>1274</v>
      </c>
      <c r="B496" s="69">
        <f>SUM(F496:H496)</f>
        <v>430</v>
      </c>
      <c r="C496" s="69">
        <f>SUM(C7:C495)</f>
        <v>261</v>
      </c>
      <c r="D496" s="69"/>
      <c r="E496" s="69"/>
      <c r="F496" s="69">
        <f>COUNTIF(F7:F495,"3 sao")</f>
        <v>393</v>
      </c>
      <c r="G496" s="69">
        <f>COUNTIF(G7:G495,"4 sao")</f>
        <v>36</v>
      </c>
      <c r="H496" s="69">
        <f>COUNTIF(H7:H489,"5 sao")</f>
        <v>1</v>
      </c>
      <c r="I496" s="70"/>
      <c r="J496" s="71"/>
      <c r="K496" s="72"/>
      <c r="L496" s="73"/>
      <c r="M496" s="74"/>
      <c r="N496" s="72"/>
      <c r="O496" s="75"/>
      <c r="P496" s="75"/>
      <c r="Q496" s="75"/>
    </row>
    <row r="497" spans="1:17" ht="15.75" customHeight="1" x14ac:dyDescent="0.25">
      <c r="A497" s="76">
        <v>1</v>
      </c>
      <c r="B497" s="77" t="s">
        <v>1275</v>
      </c>
      <c r="C497" s="3">
        <f t="array" ref="C497">SUMPRODUCT(1/COUNTIF(C498:C500,C498:C500))</f>
        <v>3</v>
      </c>
      <c r="D497" s="5"/>
      <c r="E497" s="9">
        <f>SUM(F497:H497)</f>
        <v>3</v>
      </c>
      <c r="F497" s="3">
        <f>COUNTA(F498:F500)</f>
        <v>3</v>
      </c>
      <c r="G497" s="3">
        <f t="shared" ref="G497:H497" si="58">COUNTA(G498:G499)</f>
        <v>0</v>
      </c>
      <c r="H497" s="3">
        <f t="shared" si="58"/>
        <v>0</v>
      </c>
      <c r="I497" s="5"/>
      <c r="J497" s="6"/>
      <c r="K497" s="5"/>
      <c r="L497" s="78"/>
      <c r="M497" s="79"/>
      <c r="N497" s="5"/>
      <c r="O497" s="65"/>
      <c r="P497" s="65"/>
      <c r="Q497" s="65"/>
    </row>
    <row r="498" spans="1:17" ht="15.75" customHeight="1" x14ac:dyDescent="0.25">
      <c r="A498" s="5">
        <v>1</v>
      </c>
      <c r="B498" s="80" t="s">
        <v>1276</v>
      </c>
      <c r="C498" s="5" t="s">
        <v>1277</v>
      </c>
      <c r="D498" s="5" t="s">
        <v>1278</v>
      </c>
      <c r="E498" s="14" t="s">
        <v>93</v>
      </c>
      <c r="F498" s="4" t="s">
        <v>13</v>
      </c>
      <c r="G498" s="5"/>
      <c r="H498" s="5"/>
      <c r="I498" s="81" t="s">
        <v>1279</v>
      </c>
      <c r="J498" s="5">
        <v>2024</v>
      </c>
      <c r="K498" s="17" t="s">
        <v>1280</v>
      </c>
      <c r="L498" s="18">
        <v>45630</v>
      </c>
      <c r="M498" s="19">
        <v>46725</v>
      </c>
      <c r="N498" s="5" t="s">
        <v>1281</v>
      </c>
      <c r="O498" s="65"/>
      <c r="P498" s="65"/>
      <c r="Q498" s="65">
        <v>1</v>
      </c>
    </row>
    <row r="499" spans="1:17" ht="15.75" customHeight="1" x14ac:dyDescent="0.25">
      <c r="A499" s="5">
        <v>2</v>
      </c>
      <c r="B499" s="80" t="s">
        <v>1282</v>
      </c>
      <c r="C499" s="5" t="s">
        <v>1283</v>
      </c>
      <c r="D499" s="5" t="s">
        <v>1284</v>
      </c>
      <c r="E499" s="14" t="s">
        <v>96</v>
      </c>
      <c r="F499" s="4" t="s">
        <v>13</v>
      </c>
      <c r="G499" s="5"/>
      <c r="H499" s="5"/>
      <c r="I499" s="81" t="s">
        <v>1285</v>
      </c>
      <c r="J499" s="5">
        <v>2023</v>
      </c>
      <c r="K499" s="17" t="s">
        <v>1286</v>
      </c>
      <c r="L499" s="23">
        <v>45257</v>
      </c>
      <c r="M499" s="24">
        <v>46353</v>
      </c>
      <c r="N499" s="5"/>
      <c r="O499" s="65">
        <v>1</v>
      </c>
      <c r="P499" s="65"/>
      <c r="Q499" s="65"/>
    </row>
    <row r="500" spans="1:17" ht="15.75" customHeight="1" x14ac:dyDescent="0.25">
      <c r="A500" s="76">
        <v>3</v>
      </c>
      <c r="B500" s="82" t="s">
        <v>1287</v>
      </c>
      <c r="C500" s="5" t="s">
        <v>1288</v>
      </c>
      <c r="D500" s="5" t="s">
        <v>1275</v>
      </c>
      <c r="E500" s="14" t="s">
        <v>1289</v>
      </c>
      <c r="F500" s="4" t="s">
        <v>13</v>
      </c>
      <c r="G500" s="3"/>
      <c r="H500" s="3"/>
      <c r="I500" s="81" t="s">
        <v>1290</v>
      </c>
      <c r="J500" s="5">
        <v>2025</v>
      </c>
      <c r="K500" s="41" t="s">
        <v>336</v>
      </c>
      <c r="L500" s="23">
        <v>46020</v>
      </c>
      <c r="M500" s="24">
        <v>47116</v>
      </c>
      <c r="N500" s="3"/>
      <c r="O500" s="1"/>
      <c r="P500" s="1"/>
      <c r="Q500" s="1"/>
    </row>
    <row r="501" spans="1:17" ht="15.75" customHeight="1" x14ac:dyDescent="0.25">
      <c r="A501" s="76">
        <v>2</v>
      </c>
      <c r="B501" s="83" t="s">
        <v>1291</v>
      </c>
      <c r="C501" s="3">
        <f t="array" ref="C501">SUMPRODUCT(1/COUNTIF(C502:C507,C502:C507))</f>
        <v>4</v>
      </c>
      <c r="D501" s="3"/>
      <c r="E501" s="84">
        <f>SUM(F501:H501)</f>
        <v>6</v>
      </c>
      <c r="F501" s="85">
        <f t="shared" ref="F501:H501" si="59">COUNTA(F502:F507)</f>
        <v>6</v>
      </c>
      <c r="G501" s="3">
        <f t="shared" si="59"/>
        <v>0</v>
      </c>
      <c r="H501" s="3">
        <f t="shared" si="59"/>
        <v>0</v>
      </c>
      <c r="I501" s="3"/>
      <c r="J501" s="3"/>
      <c r="K501" s="3"/>
      <c r="L501" s="86"/>
      <c r="M501" s="87"/>
      <c r="N501" s="3"/>
      <c r="O501" s="1"/>
      <c r="P501" s="1"/>
      <c r="Q501" s="1"/>
    </row>
    <row r="502" spans="1:17" ht="15.75" customHeight="1" x14ac:dyDescent="0.25">
      <c r="A502" s="5">
        <v>1</v>
      </c>
      <c r="B502" s="80" t="s">
        <v>1292</v>
      </c>
      <c r="C502" s="5" t="s">
        <v>1293</v>
      </c>
      <c r="D502" s="5" t="s">
        <v>1294</v>
      </c>
      <c r="E502" s="14" t="s">
        <v>26</v>
      </c>
      <c r="F502" s="4" t="s">
        <v>13</v>
      </c>
      <c r="G502" s="5"/>
      <c r="H502" s="5"/>
      <c r="I502" s="81" t="s">
        <v>1295</v>
      </c>
      <c r="J502" s="5">
        <v>2023</v>
      </c>
      <c r="K502" s="17" t="s">
        <v>1286</v>
      </c>
      <c r="L502" s="23">
        <v>45257</v>
      </c>
      <c r="M502" s="24">
        <v>46353</v>
      </c>
      <c r="N502" s="5"/>
      <c r="O502" s="65">
        <v>1</v>
      </c>
      <c r="P502" s="65"/>
      <c r="Q502" s="65"/>
    </row>
    <row r="503" spans="1:17" ht="15.75" customHeight="1" x14ac:dyDescent="0.25">
      <c r="A503" s="5">
        <v>2</v>
      </c>
      <c r="B503" s="80" t="s">
        <v>1296</v>
      </c>
      <c r="C503" s="5" t="s">
        <v>1293</v>
      </c>
      <c r="D503" s="5" t="s">
        <v>1294</v>
      </c>
      <c r="E503" s="14" t="s">
        <v>26</v>
      </c>
      <c r="F503" s="4" t="s">
        <v>13</v>
      </c>
      <c r="G503" s="5"/>
      <c r="H503" s="5"/>
      <c r="I503" s="81" t="s">
        <v>1295</v>
      </c>
      <c r="J503" s="5">
        <v>2023</v>
      </c>
      <c r="K503" s="17" t="s">
        <v>1286</v>
      </c>
      <c r="L503" s="23">
        <v>45257</v>
      </c>
      <c r="M503" s="24">
        <v>46353</v>
      </c>
      <c r="N503" s="5"/>
      <c r="O503" s="65"/>
      <c r="P503" s="65"/>
      <c r="Q503" s="65"/>
    </row>
    <row r="504" spans="1:17" ht="15.75" customHeight="1" x14ac:dyDescent="0.25">
      <c r="A504" s="5">
        <v>3</v>
      </c>
      <c r="B504" s="80" t="s">
        <v>1297</v>
      </c>
      <c r="C504" s="5" t="s">
        <v>1293</v>
      </c>
      <c r="D504" s="5" t="s">
        <v>1294</v>
      </c>
      <c r="E504" s="14" t="s">
        <v>26</v>
      </c>
      <c r="F504" s="4" t="s">
        <v>13</v>
      </c>
      <c r="G504" s="5"/>
      <c r="H504" s="5"/>
      <c r="I504" s="81" t="s">
        <v>1295</v>
      </c>
      <c r="J504" s="5">
        <v>2023</v>
      </c>
      <c r="K504" s="17" t="s">
        <v>1286</v>
      </c>
      <c r="L504" s="23">
        <v>45257</v>
      </c>
      <c r="M504" s="24">
        <v>46353</v>
      </c>
      <c r="N504" s="5"/>
      <c r="O504" s="65"/>
      <c r="P504" s="65"/>
      <c r="Q504" s="65"/>
    </row>
    <row r="505" spans="1:17" ht="15.75" customHeight="1" x14ac:dyDescent="0.25">
      <c r="A505" s="5">
        <v>4</v>
      </c>
      <c r="B505" s="80" t="s">
        <v>1298</v>
      </c>
      <c r="C505" s="5" t="s">
        <v>1299</v>
      </c>
      <c r="D505" s="5" t="s">
        <v>1300</v>
      </c>
      <c r="E505" s="14" t="s">
        <v>26</v>
      </c>
      <c r="F505" s="4" t="s">
        <v>13</v>
      </c>
      <c r="G505" s="5"/>
      <c r="H505" s="5"/>
      <c r="I505" s="81" t="s">
        <v>1301</v>
      </c>
      <c r="J505" s="5">
        <v>2023</v>
      </c>
      <c r="K505" s="17" t="s">
        <v>1286</v>
      </c>
      <c r="L505" s="23">
        <v>45257</v>
      </c>
      <c r="M505" s="24">
        <v>46353</v>
      </c>
      <c r="N505" s="5"/>
      <c r="O505" s="65">
        <v>1</v>
      </c>
      <c r="P505" s="65"/>
      <c r="Q505" s="65"/>
    </row>
    <row r="506" spans="1:17" ht="15.75" customHeight="1" x14ac:dyDescent="0.25">
      <c r="A506" s="5">
        <v>5</v>
      </c>
      <c r="B506" s="80" t="s">
        <v>1302</v>
      </c>
      <c r="C506" s="5" t="s">
        <v>1303</v>
      </c>
      <c r="D506" s="5" t="s">
        <v>1300</v>
      </c>
      <c r="E506" s="14" t="s">
        <v>26</v>
      </c>
      <c r="F506" s="4" t="s">
        <v>13</v>
      </c>
      <c r="G506" s="5"/>
      <c r="H506" s="5"/>
      <c r="I506" s="81" t="s">
        <v>1304</v>
      </c>
      <c r="J506" s="5">
        <v>2023</v>
      </c>
      <c r="K506" s="17" t="s">
        <v>1286</v>
      </c>
      <c r="L506" s="23">
        <v>45257</v>
      </c>
      <c r="M506" s="24">
        <v>46353</v>
      </c>
      <c r="N506" s="5" t="s">
        <v>1305</v>
      </c>
      <c r="O506" s="65">
        <v>1</v>
      </c>
      <c r="P506" s="65"/>
      <c r="Q506" s="65"/>
    </row>
    <row r="507" spans="1:17" ht="15.75" customHeight="1" x14ac:dyDescent="0.25">
      <c r="A507" s="5">
        <v>6</v>
      </c>
      <c r="B507" s="80" t="s">
        <v>1306</v>
      </c>
      <c r="C507" s="5" t="s">
        <v>1307</v>
      </c>
      <c r="D507" s="5" t="s">
        <v>1300</v>
      </c>
      <c r="E507" s="14" t="s">
        <v>26</v>
      </c>
      <c r="F507" s="4" t="s">
        <v>13</v>
      </c>
      <c r="G507" s="5"/>
      <c r="H507" s="5"/>
      <c r="I507" s="81" t="s">
        <v>1308</v>
      </c>
      <c r="J507" s="5">
        <v>2023</v>
      </c>
      <c r="K507" s="17" t="s">
        <v>1286</v>
      </c>
      <c r="L507" s="23">
        <v>45257</v>
      </c>
      <c r="M507" s="24">
        <v>46353</v>
      </c>
      <c r="N507" s="5"/>
      <c r="O507" s="65"/>
      <c r="P507" s="65">
        <v>1</v>
      </c>
      <c r="Q507" s="65"/>
    </row>
    <row r="508" spans="1:17" ht="15.75" customHeight="1" x14ac:dyDescent="0.25">
      <c r="A508" s="76">
        <v>3</v>
      </c>
      <c r="B508" s="88" t="s">
        <v>1309</v>
      </c>
      <c r="C508" s="3">
        <f t="array" ref="C508">SUMPRODUCT(1/COUNTIF(C509:C512,C509:C512))</f>
        <v>2</v>
      </c>
      <c r="D508" s="3"/>
      <c r="E508" s="84">
        <f>SUM(F508:H508)</f>
        <v>4</v>
      </c>
      <c r="F508" s="85">
        <f t="shared" ref="F508:H508" si="60">COUNTA(F509:F512)</f>
        <v>4</v>
      </c>
      <c r="G508" s="3">
        <f t="shared" si="60"/>
        <v>0</v>
      </c>
      <c r="H508" s="3">
        <f t="shared" si="60"/>
        <v>0</v>
      </c>
      <c r="I508" s="3"/>
      <c r="J508" s="3"/>
      <c r="K508" s="3"/>
      <c r="L508" s="86"/>
      <c r="M508" s="87"/>
      <c r="N508" s="3"/>
      <c r="O508" s="1"/>
      <c r="P508" s="1"/>
      <c r="Q508" s="1"/>
    </row>
    <row r="509" spans="1:17" ht="15.75" customHeight="1" x14ac:dyDescent="0.25">
      <c r="A509" s="5">
        <v>1</v>
      </c>
      <c r="B509" s="80" t="s">
        <v>1310</v>
      </c>
      <c r="C509" s="5" t="s">
        <v>1311</v>
      </c>
      <c r="D509" s="5" t="s">
        <v>1312</v>
      </c>
      <c r="E509" s="14" t="s">
        <v>26</v>
      </c>
      <c r="F509" s="4" t="s">
        <v>13</v>
      </c>
      <c r="G509" s="5"/>
      <c r="H509" s="5"/>
      <c r="I509" s="81" t="s">
        <v>1313</v>
      </c>
      <c r="J509" s="5">
        <v>2023</v>
      </c>
      <c r="K509" s="17" t="s">
        <v>1286</v>
      </c>
      <c r="L509" s="23">
        <v>45257</v>
      </c>
      <c r="M509" s="24">
        <v>46353</v>
      </c>
      <c r="N509" s="5"/>
      <c r="O509" s="65">
        <v>1</v>
      </c>
      <c r="P509" s="65"/>
      <c r="Q509" s="65"/>
    </row>
    <row r="510" spans="1:17" ht="15.75" customHeight="1" x14ac:dyDescent="0.25">
      <c r="A510" s="5">
        <v>2</v>
      </c>
      <c r="B510" s="82" t="s">
        <v>1314</v>
      </c>
      <c r="C510" s="5" t="s">
        <v>1311</v>
      </c>
      <c r="D510" s="5" t="s">
        <v>1312</v>
      </c>
      <c r="E510" s="14" t="s">
        <v>26</v>
      </c>
      <c r="F510" s="4" t="s">
        <v>13</v>
      </c>
      <c r="G510" s="5"/>
      <c r="H510" s="5"/>
      <c r="I510" s="81" t="s">
        <v>1313</v>
      </c>
      <c r="J510" s="5">
        <v>2024</v>
      </c>
      <c r="K510" s="17" t="s">
        <v>1280</v>
      </c>
      <c r="L510" s="18">
        <v>45630</v>
      </c>
      <c r="M510" s="19">
        <v>46725</v>
      </c>
      <c r="N510" s="5"/>
      <c r="O510" s="65"/>
      <c r="P510" s="65"/>
      <c r="Q510" s="65"/>
    </row>
    <row r="511" spans="1:17" ht="15.75" customHeight="1" x14ac:dyDescent="0.25">
      <c r="A511" s="5">
        <v>3</v>
      </c>
      <c r="B511" s="82" t="s">
        <v>1315</v>
      </c>
      <c r="C511" s="5" t="s">
        <v>1316</v>
      </c>
      <c r="D511" s="5" t="s">
        <v>1317</v>
      </c>
      <c r="E511" s="14" t="s">
        <v>26</v>
      </c>
      <c r="F511" s="4" t="s">
        <v>13</v>
      </c>
      <c r="G511" s="5"/>
      <c r="H511" s="5"/>
      <c r="I511" s="81" t="s">
        <v>1318</v>
      </c>
      <c r="J511" s="5">
        <v>2024</v>
      </c>
      <c r="K511" s="17" t="s">
        <v>1280</v>
      </c>
      <c r="L511" s="18">
        <v>45630</v>
      </c>
      <c r="M511" s="19">
        <v>46725</v>
      </c>
      <c r="N511" s="5"/>
      <c r="O511" s="65">
        <v>1</v>
      </c>
      <c r="P511" s="65"/>
      <c r="Q511" s="65"/>
    </row>
    <row r="512" spans="1:17" ht="15.75" customHeight="1" x14ac:dyDescent="0.25">
      <c r="A512" s="5">
        <v>4</v>
      </c>
      <c r="B512" s="82" t="s">
        <v>1319</v>
      </c>
      <c r="C512" s="5" t="s">
        <v>1316</v>
      </c>
      <c r="D512" s="5" t="s">
        <v>1317</v>
      </c>
      <c r="E512" s="14" t="s">
        <v>26</v>
      </c>
      <c r="F512" s="4" t="s">
        <v>13</v>
      </c>
      <c r="G512" s="5"/>
      <c r="H512" s="5"/>
      <c r="I512" s="81" t="s">
        <v>1318</v>
      </c>
      <c r="J512" s="5">
        <v>2024</v>
      </c>
      <c r="K512" s="17" t="s">
        <v>1280</v>
      </c>
      <c r="L512" s="18">
        <v>45630</v>
      </c>
      <c r="M512" s="19">
        <v>46725</v>
      </c>
      <c r="N512" s="5"/>
      <c r="O512" s="65"/>
      <c r="P512" s="65"/>
      <c r="Q512" s="65"/>
    </row>
    <row r="513" spans="1:17" ht="15.75" customHeight="1" x14ac:dyDescent="0.25">
      <c r="A513" s="76">
        <v>4</v>
      </c>
      <c r="B513" s="83" t="s">
        <v>1320</v>
      </c>
      <c r="C513" s="3">
        <f t="array" ref="C513">SUMPRODUCT(1/COUNTIF(C514:C515,C514:C515))</f>
        <v>1</v>
      </c>
      <c r="D513" s="3"/>
      <c r="E513" s="84">
        <f>SUM(F513:H513)</f>
        <v>2</v>
      </c>
      <c r="F513" s="85">
        <f t="shared" ref="F513:H513" si="61">COUNTA(F514:F515)</f>
        <v>2</v>
      </c>
      <c r="G513" s="3">
        <f t="shared" si="61"/>
        <v>0</v>
      </c>
      <c r="H513" s="3">
        <f t="shared" si="61"/>
        <v>0</v>
      </c>
      <c r="I513" s="3"/>
      <c r="J513" s="3"/>
      <c r="K513" s="3"/>
      <c r="L513" s="86"/>
      <c r="M513" s="87"/>
      <c r="N513" s="3"/>
      <c r="O513" s="1"/>
      <c r="P513" s="1"/>
      <c r="Q513" s="1"/>
    </row>
    <row r="514" spans="1:17" ht="15.75" customHeight="1" x14ac:dyDescent="0.25">
      <c r="A514" s="5">
        <v>1</v>
      </c>
      <c r="B514" s="82" t="s">
        <v>1321</v>
      </c>
      <c r="C514" s="81" t="s">
        <v>1322</v>
      </c>
      <c r="D514" s="81" t="s">
        <v>1323</v>
      </c>
      <c r="E514" s="14" t="s">
        <v>26</v>
      </c>
      <c r="F514" s="4" t="s">
        <v>13</v>
      </c>
      <c r="G514" s="5"/>
      <c r="H514" s="5"/>
      <c r="I514" s="81" t="s">
        <v>1324</v>
      </c>
      <c r="J514" s="5">
        <v>2024</v>
      </c>
      <c r="K514" s="17" t="s">
        <v>1280</v>
      </c>
      <c r="L514" s="18">
        <v>45630</v>
      </c>
      <c r="M514" s="19">
        <v>46725</v>
      </c>
      <c r="N514" s="5"/>
      <c r="O514" s="65"/>
      <c r="P514" s="65"/>
      <c r="Q514" s="65">
        <v>1</v>
      </c>
    </row>
    <row r="515" spans="1:17" ht="15.75" customHeight="1" x14ac:dyDescent="0.25">
      <c r="A515" s="5">
        <v>2</v>
      </c>
      <c r="B515" s="82" t="s">
        <v>1325</v>
      </c>
      <c r="C515" s="81" t="s">
        <v>1322</v>
      </c>
      <c r="D515" s="81" t="s">
        <v>1323</v>
      </c>
      <c r="E515" s="14" t="s">
        <v>26</v>
      </c>
      <c r="F515" s="4" t="s">
        <v>13</v>
      </c>
      <c r="G515" s="5"/>
      <c r="H515" s="5"/>
      <c r="I515" s="81" t="s">
        <v>1324</v>
      </c>
      <c r="J515" s="5">
        <v>2024</v>
      </c>
      <c r="K515" s="17" t="s">
        <v>1280</v>
      </c>
      <c r="L515" s="18">
        <v>45630</v>
      </c>
      <c r="M515" s="19">
        <v>46725</v>
      </c>
      <c r="N515" s="5"/>
      <c r="O515" s="65"/>
      <c r="P515" s="65"/>
      <c r="Q515" s="65"/>
    </row>
    <row r="516" spans="1:17" ht="15.75" customHeight="1" x14ac:dyDescent="0.25">
      <c r="A516" s="76">
        <v>5</v>
      </c>
      <c r="B516" s="83" t="s">
        <v>1326</v>
      </c>
      <c r="C516" s="3">
        <f t="array" ref="C516">SUMPRODUCT(1/COUNTIF(C517:C527,C517:C527))</f>
        <v>4.9999999999999991</v>
      </c>
      <c r="D516" s="3"/>
      <c r="E516" s="84">
        <f>SUM(F516:H516)</f>
        <v>11</v>
      </c>
      <c r="F516" s="85">
        <f t="shared" ref="F516:H516" si="62">COUNTA(F517:F527)</f>
        <v>11</v>
      </c>
      <c r="G516" s="3">
        <f t="shared" si="62"/>
        <v>0</v>
      </c>
      <c r="H516" s="3">
        <f t="shared" si="62"/>
        <v>0</v>
      </c>
      <c r="I516" s="3"/>
      <c r="J516" s="3"/>
      <c r="K516" s="3"/>
      <c r="L516" s="86"/>
      <c r="M516" s="87"/>
      <c r="N516" s="3"/>
      <c r="O516" s="1"/>
      <c r="P516" s="1"/>
      <c r="Q516" s="1"/>
    </row>
    <row r="517" spans="1:17" ht="15.75" customHeight="1" x14ac:dyDescent="0.25">
      <c r="A517" s="5">
        <v>1</v>
      </c>
      <c r="B517" s="80" t="s">
        <v>1327</v>
      </c>
      <c r="C517" s="5" t="s">
        <v>1328</v>
      </c>
      <c r="D517" s="5" t="s">
        <v>1329</v>
      </c>
      <c r="E517" s="14" t="s">
        <v>46</v>
      </c>
      <c r="F517" s="4" t="s">
        <v>13</v>
      </c>
      <c r="G517" s="5"/>
      <c r="H517" s="5"/>
      <c r="I517" s="89" t="s">
        <v>1330</v>
      </c>
      <c r="J517" s="5">
        <v>2023</v>
      </c>
      <c r="K517" s="17" t="s">
        <v>1286</v>
      </c>
      <c r="L517" s="23">
        <v>45257</v>
      </c>
      <c r="M517" s="24">
        <v>46353</v>
      </c>
      <c r="N517" s="5"/>
      <c r="O517" s="65">
        <v>1</v>
      </c>
      <c r="P517" s="65"/>
      <c r="Q517" s="65"/>
    </row>
    <row r="518" spans="1:17" ht="15.75" customHeight="1" x14ac:dyDescent="0.25">
      <c r="A518" s="5">
        <v>2</v>
      </c>
      <c r="B518" s="80" t="s">
        <v>1331</v>
      </c>
      <c r="C518" s="5" t="s">
        <v>1328</v>
      </c>
      <c r="D518" s="5" t="s">
        <v>1329</v>
      </c>
      <c r="E518" s="14" t="s">
        <v>26</v>
      </c>
      <c r="F518" s="4" t="s">
        <v>13</v>
      </c>
      <c r="G518" s="5"/>
      <c r="H518" s="5"/>
      <c r="I518" s="89" t="s">
        <v>1330</v>
      </c>
      <c r="J518" s="5">
        <v>2023</v>
      </c>
      <c r="K518" s="17" t="s">
        <v>1286</v>
      </c>
      <c r="L518" s="23">
        <v>45257</v>
      </c>
      <c r="M518" s="24">
        <v>46353</v>
      </c>
      <c r="N518" s="5"/>
      <c r="O518" s="65"/>
      <c r="P518" s="65"/>
      <c r="Q518" s="65"/>
    </row>
    <row r="519" spans="1:17" ht="15.75" customHeight="1" x14ac:dyDescent="0.25">
      <c r="A519" s="5">
        <v>3</v>
      </c>
      <c r="B519" s="80" t="s">
        <v>1332</v>
      </c>
      <c r="C519" s="5" t="s">
        <v>1333</v>
      </c>
      <c r="D519" s="5" t="s">
        <v>1334</v>
      </c>
      <c r="E519" s="14" t="s">
        <v>46</v>
      </c>
      <c r="F519" s="4" t="s">
        <v>13</v>
      </c>
      <c r="G519" s="5"/>
      <c r="H519" s="5"/>
      <c r="I519" s="81" t="s">
        <v>1335</v>
      </c>
      <c r="J519" s="5">
        <v>2023</v>
      </c>
      <c r="K519" s="17" t="s">
        <v>1286</v>
      </c>
      <c r="L519" s="23">
        <v>45257</v>
      </c>
      <c r="M519" s="24">
        <v>46353</v>
      </c>
      <c r="N519" s="5"/>
      <c r="O519" s="65"/>
      <c r="P519" s="65"/>
      <c r="Q519" s="65">
        <v>1</v>
      </c>
    </row>
    <row r="520" spans="1:17" ht="15.75" customHeight="1" x14ac:dyDescent="0.25">
      <c r="A520" s="5">
        <v>4</v>
      </c>
      <c r="B520" s="82" t="s">
        <v>1336</v>
      </c>
      <c r="C520" s="5" t="s">
        <v>1337</v>
      </c>
      <c r="D520" s="5" t="s">
        <v>1338</v>
      </c>
      <c r="E520" s="14" t="s">
        <v>26</v>
      </c>
      <c r="F520" s="4" t="s">
        <v>13</v>
      </c>
      <c r="G520" s="5"/>
      <c r="H520" s="5"/>
      <c r="I520" s="89" t="s">
        <v>1330</v>
      </c>
      <c r="J520" s="5">
        <v>2024</v>
      </c>
      <c r="K520" s="17" t="s">
        <v>1280</v>
      </c>
      <c r="L520" s="18">
        <v>45630</v>
      </c>
      <c r="M520" s="19">
        <v>46725</v>
      </c>
      <c r="N520" s="5"/>
      <c r="O520" s="65">
        <v>1</v>
      </c>
      <c r="P520" s="65"/>
      <c r="Q520" s="65"/>
    </row>
    <row r="521" spans="1:17" ht="15.75" customHeight="1" x14ac:dyDescent="0.25">
      <c r="A521" s="5">
        <v>5</v>
      </c>
      <c r="B521" s="82" t="s">
        <v>1339</v>
      </c>
      <c r="C521" s="5" t="s">
        <v>1337</v>
      </c>
      <c r="D521" s="5" t="s">
        <v>1338</v>
      </c>
      <c r="E521" s="14" t="s">
        <v>46</v>
      </c>
      <c r="F521" s="4" t="s">
        <v>13</v>
      </c>
      <c r="G521" s="5"/>
      <c r="H521" s="5"/>
      <c r="I521" s="89" t="s">
        <v>1330</v>
      </c>
      <c r="J521" s="5">
        <v>2024</v>
      </c>
      <c r="K521" s="17" t="s">
        <v>1280</v>
      </c>
      <c r="L521" s="18">
        <v>45630</v>
      </c>
      <c r="M521" s="19">
        <v>46725</v>
      </c>
      <c r="N521" s="5"/>
      <c r="O521" s="65"/>
      <c r="P521" s="65"/>
      <c r="Q521" s="65"/>
    </row>
    <row r="522" spans="1:17" ht="15.75" customHeight="1" x14ac:dyDescent="0.25">
      <c r="A522" s="5">
        <v>6</v>
      </c>
      <c r="B522" s="82" t="s">
        <v>1340</v>
      </c>
      <c r="C522" s="5" t="s">
        <v>1337</v>
      </c>
      <c r="D522" s="5" t="s">
        <v>1338</v>
      </c>
      <c r="E522" s="14" t="s">
        <v>46</v>
      </c>
      <c r="F522" s="4" t="s">
        <v>13</v>
      </c>
      <c r="G522" s="5"/>
      <c r="H522" s="5"/>
      <c r="I522" s="89" t="s">
        <v>1330</v>
      </c>
      <c r="J522" s="5">
        <v>2024</v>
      </c>
      <c r="K522" s="17" t="s">
        <v>1280</v>
      </c>
      <c r="L522" s="18">
        <v>45630</v>
      </c>
      <c r="M522" s="19">
        <v>46725</v>
      </c>
      <c r="N522" s="5"/>
      <c r="O522" s="65"/>
      <c r="P522" s="65"/>
      <c r="Q522" s="65"/>
    </row>
    <row r="523" spans="1:17" ht="15.75" customHeight="1" x14ac:dyDescent="0.25">
      <c r="A523" s="5">
        <v>7</v>
      </c>
      <c r="B523" s="82" t="s">
        <v>1341</v>
      </c>
      <c r="C523" s="5" t="s">
        <v>1342</v>
      </c>
      <c r="D523" s="5" t="s">
        <v>1338</v>
      </c>
      <c r="E523" s="14" t="s">
        <v>26</v>
      </c>
      <c r="F523" s="4" t="s">
        <v>13</v>
      </c>
      <c r="G523" s="5"/>
      <c r="H523" s="5"/>
      <c r="I523" s="81" t="s">
        <v>1343</v>
      </c>
      <c r="J523" s="5">
        <v>2024</v>
      </c>
      <c r="K523" s="17" t="s">
        <v>1280</v>
      </c>
      <c r="L523" s="18">
        <v>45630</v>
      </c>
      <c r="M523" s="19">
        <v>46725</v>
      </c>
      <c r="N523" s="5"/>
      <c r="O523" s="65">
        <v>1</v>
      </c>
      <c r="P523" s="65"/>
      <c r="Q523" s="65"/>
    </row>
    <row r="524" spans="1:17" ht="15.75" customHeight="1" x14ac:dyDescent="0.25">
      <c r="A524" s="5">
        <v>8</v>
      </c>
      <c r="B524" s="82" t="s">
        <v>1344</v>
      </c>
      <c r="C524" s="5" t="s">
        <v>1342</v>
      </c>
      <c r="D524" s="5" t="s">
        <v>1338</v>
      </c>
      <c r="E524" s="14" t="s">
        <v>26</v>
      </c>
      <c r="F524" s="4" t="s">
        <v>13</v>
      </c>
      <c r="G524" s="5"/>
      <c r="H524" s="5"/>
      <c r="I524" s="81" t="s">
        <v>1343</v>
      </c>
      <c r="J524" s="5">
        <v>2024</v>
      </c>
      <c r="K524" s="17" t="s">
        <v>1280</v>
      </c>
      <c r="L524" s="18">
        <v>45630</v>
      </c>
      <c r="M524" s="19">
        <v>46725</v>
      </c>
      <c r="N524" s="5"/>
      <c r="O524" s="65"/>
      <c r="P524" s="65"/>
      <c r="Q524" s="65"/>
    </row>
    <row r="525" spans="1:17" ht="15.75" customHeight="1" x14ac:dyDescent="0.25">
      <c r="A525" s="5">
        <v>9</v>
      </c>
      <c r="B525" s="82" t="s">
        <v>1345</v>
      </c>
      <c r="C525" s="5" t="s">
        <v>1346</v>
      </c>
      <c r="D525" s="5" t="s">
        <v>1347</v>
      </c>
      <c r="E525" s="14" t="s">
        <v>26</v>
      </c>
      <c r="F525" s="4" t="s">
        <v>13</v>
      </c>
      <c r="G525" s="5"/>
      <c r="H525" s="5"/>
      <c r="I525" s="81" t="s">
        <v>1348</v>
      </c>
      <c r="J525" s="5">
        <v>2024</v>
      </c>
      <c r="K525" s="17" t="s">
        <v>1280</v>
      </c>
      <c r="L525" s="18">
        <v>45630</v>
      </c>
      <c r="M525" s="19">
        <v>46725</v>
      </c>
      <c r="N525" s="5"/>
      <c r="O525" s="65"/>
      <c r="P525" s="65">
        <v>1</v>
      </c>
      <c r="Q525" s="65"/>
    </row>
    <row r="526" spans="1:17" ht="15.75" customHeight="1" x14ac:dyDescent="0.25">
      <c r="A526" s="5">
        <v>10</v>
      </c>
      <c r="B526" s="82" t="s">
        <v>1349</v>
      </c>
      <c r="C526" s="5" t="s">
        <v>1346</v>
      </c>
      <c r="D526" s="5" t="s">
        <v>1347</v>
      </c>
      <c r="E526" s="14" t="s">
        <v>26</v>
      </c>
      <c r="F526" s="4" t="s">
        <v>13</v>
      </c>
      <c r="G526" s="5"/>
      <c r="H526" s="5"/>
      <c r="I526" s="81" t="s">
        <v>1348</v>
      </c>
      <c r="J526" s="5">
        <v>2024</v>
      </c>
      <c r="K526" s="17" t="s">
        <v>1280</v>
      </c>
      <c r="L526" s="18">
        <v>45630</v>
      </c>
      <c r="M526" s="19">
        <v>46725</v>
      </c>
      <c r="N526" s="5"/>
      <c r="O526" s="65"/>
      <c r="P526" s="65"/>
      <c r="Q526" s="65"/>
    </row>
    <row r="527" spans="1:17" ht="15.75" customHeight="1" x14ac:dyDescent="0.25">
      <c r="A527" s="5">
        <v>11</v>
      </c>
      <c r="B527" s="82" t="s">
        <v>1350</v>
      </c>
      <c r="C527" s="5" t="s">
        <v>1346</v>
      </c>
      <c r="D527" s="5" t="s">
        <v>1347</v>
      </c>
      <c r="E527" s="14" t="s">
        <v>46</v>
      </c>
      <c r="F527" s="4" t="s">
        <v>13</v>
      </c>
      <c r="G527" s="5"/>
      <c r="H527" s="5"/>
      <c r="I527" s="81" t="s">
        <v>1348</v>
      </c>
      <c r="J527" s="5">
        <v>2024</v>
      </c>
      <c r="K527" s="17" t="s">
        <v>1280</v>
      </c>
      <c r="L527" s="18">
        <v>45630</v>
      </c>
      <c r="M527" s="19">
        <v>46725</v>
      </c>
      <c r="N527" s="5"/>
      <c r="O527" s="65"/>
      <c r="P527" s="65"/>
      <c r="Q527" s="65"/>
    </row>
    <row r="528" spans="1:17" ht="15.75" customHeight="1" x14ac:dyDescent="0.25">
      <c r="A528" s="76">
        <v>6</v>
      </c>
      <c r="B528" s="90" t="s">
        <v>1351</v>
      </c>
      <c r="C528" s="3">
        <f t="array" ref="C528">SUMPRODUCT(1/COUNTIF(C529:C533,C529:C533))</f>
        <v>5</v>
      </c>
      <c r="D528" s="3"/>
      <c r="E528" s="84">
        <f>SUM(F528:H528)</f>
        <v>5</v>
      </c>
      <c r="F528" s="85">
        <f t="shared" ref="F528:H528" si="63">COUNTA(F529:F533)</f>
        <v>5</v>
      </c>
      <c r="G528" s="3">
        <f t="shared" si="63"/>
        <v>0</v>
      </c>
      <c r="H528" s="3">
        <f t="shared" si="63"/>
        <v>0</v>
      </c>
      <c r="I528" s="3"/>
      <c r="J528" s="3"/>
      <c r="K528" s="3"/>
      <c r="L528" s="86"/>
      <c r="M528" s="87"/>
      <c r="N528" s="3"/>
      <c r="O528" s="1"/>
      <c r="P528" s="1"/>
      <c r="Q528" s="1"/>
    </row>
    <row r="529" spans="1:17" ht="15.75" customHeight="1" x14ac:dyDescent="0.25">
      <c r="A529" s="5">
        <v>1</v>
      </c>
      <c r="B529" s="80" t="s">
        <v>1352</v>
      </c>
      <c r="C529" s="5" t="s">
        <v>1353</v>
      </c>
      <c r="D529" s="5" t="s">
        <v>1354</v>
      </c>
      <c r="E529" s="14" t="s">
        <v>46</v>
      </c>
      <c r="F529" s="4" t="s">
        <v>13</v>
      </c>
      <c r="G529" s="5"/>
      <c r="H529" s="5"/>
      <c r="I529" s="81" t="s">
        <v>1355</v>
      </c>
      <c r="J529" s="5">
        <v>2023</v>
      </c>
      <c r="K529" s="17" t="s">
        <v>1356</v>
      </c>
      <c r="L529" s="23">
        <v>45247</v>
      </c>
      <c r="M529" s="24">
        <v>46343</v>
      </c>
      <c r="N529" s="5" t="s">
        <v>1357</v>
      </c>
      <c r="O529" s="65">
        <v>1</v>
      </c>
      <c r="P529" s="65"/>
      <c r="Q529" s="65"/>
    </row>
    <row r="530" spans="1:17" ht="15.75" customHeight="1" x14ac:dyDescent="0.25">
      <c r="A530" s="5">
        <v>2</v>
      </c>
      <c r="B530" s="80" t="s">
        <v>1358</v>
      </c>
      <c r="C530" s="5" t="s">
        <v>1359</v>
      </c>
      <c r="D530" s="5" t="s">
        <v>1360</v>
      </c>
      <c r="E530" s="14" t="s">
        <v>26</v>
      </c>
      <c r="F530" s="4" t="s">
        <v>13</v>
      </c>
      <c r="G530" s="5"/>
      <c r="H530" s="5"/>
      <c r="I530" s="81" t="s">
        <v>1361</v>
      </c>
      <c r="J530" s="5">
        <v>2024</v>
      </c>
      <c r="K530" s="17" t="s">
        <v>1362</v>
      </c>
      <c r="L530" s="23">
        <v>45638</v>
      </c>
      <c r="M530" s="24">
        <v>46733</v>
      </c>
      <c r="N530" s="5"/>
      <c r="O530" s="65">
        <v>1</v>
      </c>
      <c r="P530" s="65"/>
      <c r="Q530" s="65"/>
    </row>
    <row r="531" spans="1:17" ht="15.75" customHeight="1" x14ac:dyDescent="0.25">
      <c r="A531" s="5">
        <v>3</v>
      </c>
      <c r="B531" s="80" t="s">
        <v>1363</v>
      </c>
      <c r="C531" s="5" t="s">
        <v>1364</v>
      </c>
      <c r="D531" s="5" t="s">
        <v>1360</v>
      </c>
      <c r="E531" s="14" t="s">
        <v>46</v>
      </c>
      <c r="F531" s="4" t="s">
        <v>13</v>
      </c>
      <c r="G531" s="5"/>
      <c r="H531" s="5"/>
      <c r="I531" s="81" t="s">
        <v>1365</v>
      </c>
      <c r="J531" s="5">
        <v>2024</v>
      </c>
      <c r="K531" s="17" t="s">
        <v>1362</v>
      </c>
      <c r="L531" s="23">
        <v>45638</v>
      </c>
      <c r="M531" s="24">
        <v>46733</v>
      </c>
      <c r="N531" s="5"/>
      <c r="O531" s="65"/>
      <c r="P531" s="65"/>
      <c r="Q531" s="65">
        <v>1</v>
      </c>
    </row>
    <row r="532" spans="1:17" ht="15.75" customHeight="1" x14ac:dyDescent="0.25">
      <c r="A532" s="5">
        <v>4</v>
      </c>
      <c r="B532" s="80" t="s">
        <v>1366</v>
      </c>
      <c r="C532" s="5" t="s">
        <v>1367</v>
      </c>
      <c r="D532" s="5" t="s">
        <v>1368</v>
      </c>
      <c r="E532" s="14" t="s">
        <v>26</v>
      </c>
      <c r="F532" s="4" t="s">
        <v>13</v>
      </c>
      <c r="G532" s="5"/>
      <c r="H532" s="5"/>
      <c r="I532" s="81" t="s">
        <v>1369</v>
      </c>
      <c r="J532" s="5">
        <v>2025</v>
      </c>
      <c r="K532" s="17" t="s">
        <v>1370</v>
      </c>
      <c r="L532" s="18">
        <v>45810</v>
      </c>
      <c r="M532" s="19">
        <v>46906</v>
      </c>
      <c r="N532" s="5"/>
      <c r="O532" s="65">
        <v>1</v>
      </c>
      <c r="P532" s="65"/>
      <c r="Q532" s="65"/>
    </row>
    <row r="533" spans="1:17" ht="15.75" customHeight="1" x14ac:dyDescent="0.25">
      <c r="A533" s="5">
        <v>5</v>
      </c>
      <c r="B533" s="80" t="s">
        <v>1371</v>
      </c>
      <c r="C533" s="5" t="s">
        <v>1372</v>
      </c>
      <c r="D533" s="5" t="s">
        <v>1373</v>
      </c>
      <c r="E533" s="14" t="s">
        <v>93</v>
      </c>
      <c r="F533" s="4" t="s">
        <v>13</v>
      </c>
      <c r="G533" s="5"/>
      <c r="H533" s="5"/>
      <c r="I533" s="5"/>
      <c r="J533" s="5">
        <v>2025</v>
      </c>
      <c r="K533" s="17" t="s">
        <v>1374</v>
      </c>
      <c r="L533" s="18">
        <v>45827</v>
      </c>
      <c r="M533" s="19">
        <v>46923</v>
      </c>
      <c r="N533" s="5"/>
      <c r="O533" s="65"/>
      <c r="P533" s="65"/>
      <c r="Q533" s="65">
        <v>1</v>
      </c>
    </row>
    <row r="534" spans="1:17" ht="15.75" customHeight="1" x14ac:dyDescent="0.25">
      <c r="A534" s="3">
        <v>7</v>
      </c>
      <c r="B534" s="88" t="s">
        <v>1375</v>
      </c>
      <c r="C534" s="3">
        <f t="array" ref="C534">SUMPRODUCT(1/COUNTIF(C535:C536,C535:C536))</f>
        <v>2</v>
      </c>
      <c r="D534" s="3"/>
      <c r="E534" s="84">
        <f>SUM(F534:H534)</f>
        <v>2</v>
      </c>
      <c r="F534" s="85">
        <f t="shared" ref="F534:H534" si="64">COUNTA(F535:F536)</f>
        <v>2</v>
      </c>
      <c r="G534" s="3">
        <f t="shared" si="64"/>
        <v>0</v>
      </c>
      <c r="H534" s="3">
        <f t="shared" si="64"/>
        <v>0</v>
      </c>
      <c r="I534" s="3"/>
      <c r="J534" s="3"/>
      <c r="K534" s="3"/>
      <c r="L534" s="86"/>
      <c r="M534" s="87"/>
      <c r="N534" s="3"/>
      <c r="O534" s="1"/>
      <c r="P534" s="1"/>
      <c r="Q534" s="1"/>
    </row>
    <row r="535" spans="1:17" ht="15.75" customHeight="1" x14ac:dyDescent="0.25">
      <c r="A535" s="5">
        <v>1</v>
      </c>
      <c r="B535" s="80" t="s">
        <v>1376</v>
      </c>
      <c r="C535" s="5" t="s">
        <v>1377</v>
      </c>
      <c r="D535" s="5" t="s">
        <v>1378</v>
      </c>
      <c r="E535" s="14" t="s">
        <v>26</v>
      </c>
      <c r="F535" s="4" t="s">
        <v>13</v>
      </c>
      <c r="G535" s="5"/>
      <c r="H535" s="5"/>
      <c r="I535" s="81" t="s">
        <v>1379</v>
      </c>
      <c r="J535" s="5">
        <v>2024</v>
      </c>
      <c r="K535" s="17" t="s">
        <v>1362</v>
      </c>
      <c r="L535" s="23">
        <v>45638</v>
      </c>
      <c r="M535" s="24">
        <v>46733</v>
      </c>
      <c r="N535" s="5"/>
      <c r="O535" s="65">
        <v>1</v>
      </c>
      <c r="P535" s="65"/>
      <c r="Q535" s="65"/>
    </row>
    <row r="536" spans="1:17" ht="15.75" customHeight="1" x14ac:dyDescent="0.25">
      <c r="A536" s="5">
        <v>2</v>
      </c>
      <c r="B536" s="80" t="s">
        <v>1380</v>
      </c>
      <c r="C536" s="5" t="s">
        <v>1381</v>
      </c>
      <c r="D536" s="5" t="s">
        <v>1382</v>
      </c>
      <c r="E536" s="14" t="s">
        <v>26</v>
      </c>
      <c r="F536" s="4" t="s">
        <v>13</v>
      </c>
      <c r="G536" s="5"/>
      <c r="H536" s="5"/>
      <c r="I536" s="81" t="s">
        <v>1383</v>
      </c>
      <c r="J536" s="5">
        <v>2025</v>
      </c>
      <c r="K536" s="17" t="s">
        <v>1370</v>
      </c>
      <c r="L536" s="18">
        <v>45810</v>
      </c>
      <c r="M536" s="19">
        <v>46906</v>
      </c>
      <c r="N536" s="5"/>
      <c r="O536" s="65">
        <v>1</v>
      </c>
      <c r="P536" s="65"/>
      <c r="Q536" s="65"/>
    </row>
    <row r="537" spans="1:17" ht="15.75" customHeight="1" x14ac:dyDescent="0.25">
      <c r="A537" s="3">
        <v>8</v>
      </c>
      <c r="B537" s="88" t="s">
        <v>1384</v>
      </c>
      <c r="C537" s="3">
        <f t="array" ref="C537">SUMPRODUCT(1/COUNTIF(C538:C553,C538:C553))</f>
        <v>4</v>
      </c>
      <c r="D537" s="3"/>
      <c r="E537" s="84">
        <f>SUM(F537:H537)</f>
        <v>16</v>
      </c>
      <c r="F537" s="85">
        <f t="shared" ref="F537:H537" si="65">COUNTA(F538:F553)</f>
        <v>15</v>
      </c>
      <c r="G537" s="3">
        <f t="shared" si="65"/>
        <v>1</v>
      </c>
      <c r="H537" s="3">
        <f t="shared" si="65"/>
        <v>0</v>
      </c>
      <c r="I537" s="3"/>
      <c r="J537" s="3"/>
      <c r="K537" s="3"/>
      <c r="L537" s="86"/>
      <c r="M537" s="87"/>
      <c r="N537" s="3"/>
      <c r="O537" s="1"/>
      <c r="P537" s="1"/>
      <c r="Q537" s="1"/>
    </row>
    <row r="538" spans="1:17" ht="15.75" customHeight="1" x14ac:dyDescent="0.25">
      <c r="A538" s="5">
        <v>1</v>
      </c>
      <c r="B538" s="80" t="s">
        <v>1385</v>
      </c>
      <c r="C538" s="5" t="s">
        <v>1386</v>
      </c>
      <c r="D538" s="5" t="s">
        <v>1387</v>
      </c>
      <c r="E538" s="14" t="s">
        <v>26</v>
      </c>
      <c r="F538" s="4"/>
      <c r="G538" s="5" t="s">
        <v>14</v>
      </c>
      <c r="H538" s="5"/>
      <c r="I538" s="81" t="s">
        <v>1388</v>
      </c>
      <c r="J538" s="5">
        <v>2025</v>
      </c>
      <c r="K538" s="17" t="s">
        <v>1389</v>
      </c>
      <c r="L538" s="18">
        <v>45832</v>
      </c>
      <c r="M538" s="19">
        <v>46928</v>
      </c>
      <c r="N538" s="5" t="s">
        <v>1390</v>
      </c>
      <c r="O538" s="65"/>
      <c r="P538" s="65">
        <v>1</v>
      </c>
      <c r="Q538" s="65"/>
    </row>
    <row r="539" spans="1:17" ht="15.75" customHeight="1" x14ac:dyDescent="0.25">
      <c r="A539" s="91">
        <v>2</v>
      </c>
      <c r="B539" s="80" t="s">
        <v>1391</v>
      </c>
      <c r="C539" s="5" t="s">
        <v>1386</v>
      </c>
      <c r="D539" s="5" t="s">
        <v>1387</v>
      </c>
      <c r="E539" s="14" t="s">
        <v>26</v>
      </c>
      <c r="F539" s="4" t="s">
        <v>13</v>
      </c>
      <c r="G539" s="5"/>
      <c r="H539" s="5"/>
      <c r="I539" s="81" t="s">
        <v>1388</v>
      </c>
      <c r="J539" s="5">
        <v>2023</v>
      </c>
      <c r="K539" s="17" t="s">
        <v>1356</v>
      </c>
      <c r="L539" s="23">
        <v>45247</v>
      </c>
      <c r="M539" s="24">
        <v>46343</v>
      </c>
      <c r="N539" s="5"/>
      <c r="O539" s="65"/>
      <c r="P539" s="65"/>
      <c r="Q539" s="65"/>
    </row>
    <row r="540" spans="1:17" ht="15.75" customHeight="1" x14ac:dyDescent="0.25">
      <c r="A540" s="5">
        <v>3</v>
      </c>
      <c r="B540" s="80" t="s">
        <v>1392</v>
      </c>
      <c r="C540" s="5" t="s">
        <v>1386</v>
      </c>
      <c r="D540" s="5" t="s">
        <v>1387</v>
      </c>
      <c r="E540" s="14" t="s">
        <v>26</v>
      </c>
      <c r="F540" s="4" t="s">
        <v>13</v>
      </c>
      <c r="G540" s="5"/>
      <c r="H540" s="5"/>
      <c r="I540" s="81" t="s">
        <v>1388</v>
      </c>
      <c r="J540" s="5">
        <v>2023</v>
      </c>
      <c r="K540" s="17" t="s">
        <v>1356</v>
      </c>
      <c r="L540" s="23">
        <v>45247</v>
      </c>
      <c r="M540" s="24">
        <v>46343</v>
      </c>
      <c r="N540" s="5"/>
      <c r="O540" s="65"/>
      <c r="P540" s="65"/>
      <c r="Q540" s="65"/>
    </row>
    <row r="541" spans="1:17" ht="15.75" customHeight="1" x14ac:dyDescent="0.25">
      <c r="A541" s="91">
        <v>4</v>
      </c>
      <c r="B541" s="80" t="s">
        <v>1393</v>
      </c>
      <c r="C541" s="5" t="s">
        <v>1386</v>
      </c>
      <c r="D541" s="5" t="s">
        <v>1387</v>
      </c>
      <c r="E541" s="14" t="s">
        <v>26</v>
      </c>
      <c r="F541" s="4" t="s">
        <v>13</v>
      </c>
      <c r="G541" s="5"/>
      <c r="H541" s="5"/>
      <c r="I541" s="81" t="s">
        <v>1388</v>
      </c>
      <c r="J541" s="5">
        <v>2023</v>
      </c>
      <c r="K541" s="17" t="s">
        <v>1356</v>
      </c>
      <c r="L541" s="23">
        <v>45247</v>
      </c>
      <c r="M541" s="24">
        <v>46343</v>
      </c>
      <c r="N541" s="5"/>
      <c r="O541" s="65"/>
      <c r="P541" s="65"/>
      <c r="Q541" s="65"/>
    </row>
    <row r="542" spans="1:17" ht="15.75" customHeight="1" x14ac:dyDescent="0.25">
      <c r="A542" s="5">
        <v>5</v>
      </c>
      <c r="B542" s="80" t="s">
        <v>1394</v>
      </c>
      <c r="C542" s="5" t="s">
        <v>1386</v>
      </c>
      <c r="D542" s="5" t="s">
        <v>1387</v>
      </c>
      <c r="E542" s="14" t="s">
        <v>93</v>
      </c>
      <c r="F542" s="4" t="s">
        <v>13</v>
      </c>
      <c r="G542" s="5"/>
      <c r="H542" s="5"/>
      <c r="I542" s="81" t="s">
        <v>1388</v>
      </c>
      <c r="J542" s="5">
        <v>2023</v>
      </c>
      <c r="K542" s="17" t="s">
        <v>1356</v>
      </c>
      <c r="L542" s="23">
        <v>45247</v>
      </c>
      <c r="M542" s="24">
        <v>46343</v>
      </c>
      <c r="N542" s="5"/>
      <c r="O542" s="65"/>
      <c r="P542" s="65"/>
      <c r="Q542" s="65"/>
    </row>
    <row r="543" spans="1:17" ht="15.75" customHeight="1" x14ac:dyDescent="0.25">
      <c r="A543" s="91">
        <v>6</v>
      </c>
      <c r="B543" s="80" t="s">
        <v>1395</v>
      </c>
      <c r="C543" s="5" t="s">
        <v>1386</v>
      </c>
      <c r="D543" s="5" t="s">
        <v>1387</v>
      </c>
      <c r="E543" s="14" t="s">
        <v>26</v>
      </c>
      <c r="F543" s="4" t="s">
        <v>13</v>
      </c>
      <c r="G543" s="5"/>
      <c r="H543" s="5"/>
      <c r="I543" s="81" t="s">
        <v>1388</v>
      </c>
      <c r="J543" s="5">
        <v>2024</v>
      </c>
      <c r="K543" s="17" t="s">
        <v>1396</v>
      </c>
      <c r="L543" s="18">
        <v>45569</v>
      </c>
      <c r="M543" s="19">
        <v>46664</v>
      </c>
      <c r="N543" s="5"/>
      <c r="O543" s="65"/>
      <c r="P543" s="65"/>
      <c r="Q543" s="65"/>
    </row>
    <row r="544" spans="1:17" ht="15.75" customHeight="1" x14ac:dyDescent="0.25">
      <c r="A544" s="5">
        <v>7</v>
      </c>
      <c r="B544" s="80" t="s">
        <v>1397</v>
      </c>
      <c r="C544" s="5" t="s">
        <v>1386</v>
      </c>
      <c r="D544" s="5" t="s">
        <v>1387</v>
      </c>
      <c r="E544" s="14" t="s">
        <v>26</v>
      </c>
      <c r="F544" s="4" t="s">
        <v>13</v>
      </c>
      <c r="G544" s="5"/>
      <c r="H544" s="5"/>
      <c r="I544" s="81" t="s">
        <v>1388</v>
      </c>
      <c r="J544" s="5">
        <v>2024</v>
      </c>
      <c r="K544" s="17" t="s">
        <v>1396</v>
      </c>
      <c r="L544" s="18">
        <v>45569</v>
      </c>
      <c r="M544" s="19">
        <v>46664</v>
      </c>
      <c r="N544" s="5"/>
      <c r="O544" s="65"/>
      <c r="P544" s="65"/>
      <c r="Q544" s="65"/>
    </row>
    <row r="545" spans="1:17" ht="15.75" customHeight="1" x14ac:dyDescent="0.25">
      <c r="A545" s="91">
        <v>8</v>
      </c>
      <c r="B545" s="80" t="s">
        <v>1398</v>
      </c>
      <c r="C545" s="5" t="s">
        <v>1386</v>
      </c>
      <c r="D545" s="5" t="s">
        <v>1387</v>
      </c>
      <c r="E545" s="14" t="s">
        <v>46</v>
      </c>
      <c r="F545" s="4" t="s">
        <v>13</v>
      </c>
      <c r="G545" s="5"/>
      <c r="H545" s="5"/>
      <c r="I545" s="81" t="s">
        <v>1388</v>
      </c>
      <c r="J545" s="5">
        <v>2024</v>
      </c>
      <c r="K545" s="17" t="s">
        <v>1396</v>
      </c>
      <c r="L545" s="18">
        <v>45569</v>
      </c>
      <c r="M545" s="19">
        <v>46664</v>
      </c>
      <c r="N545" s="5"/>
      <c r="O545" s="65"/>
      <c r="P545" s="65"/>
      <c r="Q545" s="65"/>
    </row>
    <row r="546" spans="1:17" ht="15.75" customHeight="1" x14ac:dyDescent="0.25">
      <c r="A546" s="5">
        <v>9</v>
      </c>
      <c r="B546" s="80" t="s">
        <v>1399</v>
      </c>
      <c r="C546" s="5" t="s">
        <v>1386</v>
      </c>
      <c r="D546" s="5" t="s">
        <v>1387</v>
      </c>
      <c r="E546" s="14" t="s">
        <v>26</v>
      </c>
      <c r="F546" s="4" t="s">
        <v>13</v>
      </c>
      <c r="G546" s="5"/>
      <c r="H546" s="5"/>
      <c r="I546" s="81" t="s">
        <v>1388</v>
      </c>
      <c r="J546" s="5">
        <v>2025</v>
      </c>
      <c r="K546" s="17" t="s">
        <v>1370</v>
      </c>
      <c r="L546" s="18">
        <v>45810</v>
      </c>
      <c r="M546" s="19">
        <v>46906</v>
      </c>
      <c r="N546" s="5"/>
      <c r="O546" s="65"/>
      <c r="P546" s="65"/>
      <c r="Q546" s="65"/>
    </row>
    <row r="547" spans="1:17" ht="15.75" customHeight="1" x14ac:dyDescent="0.25">
      <c r="A547" s="91">
        <v>10</v>
      </c>
      <c r="B547" s="80" t="s">
        <v>1400</v>
      </c>
      <c r="C547" s="5" t="s">
        <v>1386</v>
      </c>
      <c r="D547" s="5" t="s">
        <v>1387</v>
      </c>
      <c r="E547" s="14" t="s">
        <v>46</v>
      </c>
      <c r="F547" s="4" t="s">
        <v>13</v>
      </c>
      <c r="G547" s="5"/>
      <c r="H547" s="5"/>
      <c r="I547" s="81" t="s">
        <v>1388</v>
      </c>
      <c r="J547" s="5">
        <v>2025</v>
      </c>
      <c r="K547" s="17" t="s">
        <v>1370</v>
      </c>
      <c r="L547" s="18">
        <v>45810</v>
      </c>
      <c r="M547" s="19">
        <v>46906</v>
      </c>
      <c r="N547" s="5"/>
      <c r="O547" s="65"/>
      <c r="P547" s="65"/>
      <c r="Q547" s="65"/>
    </row>
    <row r="548" spans="1:17" ht="15.75" customHeight="1" x14ac:dyDescent="0.25">
      <c r="A548" s="5">
        <v>11</v>
      </c>
      <c r="B548" s="80" t="s">
        <v>1401</v>
      </c>
      <c r="C548" s="5" t="s">
        <v>1402</v>
      </c>
      <c r="D548" s="5" t="s">
        <v>1403</v>
      </c>
      <c r="E548" s="14" t="s">
        <v>26</v>
      </c>
      <c r="F548" s="4" t="s">
        <v>13</v>
      </c>
      <c r="G548" s="5"/>
      <c r="H548" s="5"/>
      <c r="I548" s="81" t="s">
        <v>1404</v>
      </c>
      <c r="J548" s="5">
        <v>2023</v>
      </c>
      <c r="K548" s="17" t="s">
        <v>1356</v>
      </c>
      <c r="L548" s="23">
        <v>45247</v>
      </c>
      <c r="M548" s="24">
        <v>46343</v>
      </c>
      <c r="N548" s="5"/>
      <c r="O548" s="65"/>
      <c r="P548" s="65">
        <v>1</v>
      </c>
      <c r="Q548" s="65"/>
    </row>
    <row r="549" spans="1:17" ht="15.75" customHeight="1" x14ac:dyDescent="0.25">
      <c r="A549" s="91">
        <v>12</v>
      </c>
      <c r="B549" s="80" t="s">
        <v>1405</v>
      </c>
      <c r="C549" s="5" t="s">
        <v>1402</v>
      </c>
      <c r="D549" s="5" t="s">
        <v>1403</v>
      </c>
      <c r="E549" s="14" t="s">
        <v>26</v>
      </c>
      <c r="F549" s="4" t="s">
        <v>13</v>
      </c>
      <c r="G549" s="5"/>
      <c r="H549" s="5"/>
      <c r="I549" s="81" t="s">
        <v>1404</v>
      </c>
      <c r="J549" s="5">
        <v>2024</v>
      </c>
      <c r="K549" s="17" t="s">
        <v>1362</v>
      </c>
      <c r="L549" s="23">
        <v>45638</v>
      </c>
      <c r="M549" s="24">
        <v>46733</v>
      </c>
      <c r="N549" s="5"/>
      <c r="O549" s="65"/>
      <c r="P549" s="65"/>
      <c r="Q549" s="65"/>
    </row>
    <row r="550" spans="1:17" ht="15.75" customHeight="1" x14ac:dyDescent="0.25">
      <c r="A550" s="5">
        <v>13</v>
      </c>
      <c r="B550" s="80" t="s">
        <v>1406</v>
      </c>
      <c r="C550" s="5" t="s">
        <v>1402</v>
      </c>
      <c r="D550" s="5" t="s">
        <v>1403</v>
      </c>
      <c r="E550" s="14" t="s">
        <v>26</v>
      </c>
      <c r="F550" s="4" t="s">
        <v>13</v>
      </c>
      <c r="G550" s="5"/>
      <c r="H550" s="5"/>
      <c r="I550" s="81" t="s">
        <v>1404</v>
      </c>
      <c r="J550" s="5">
        <v>2025</v>
      </c>
      <c r="K550" s="17" t="s">
        <v>1370</v>
      </c>
      <c r="L550" s="18">
        <v>45810</v>
      </c>
      <c r="M550" s="19">
        <v>46906</v>
      </c>
      <c r="N550" s="5"/>
      <c r="O550" s="65"/>
      <c r="P550" s="65"/>
      <c r="Q550" s="65"/>
    </row>
    <row r="551" spans="1:17" ht="15.75" customHeight="1" x14ac:dyDescent="0.25">
      <c r="A551" s="91">
        <v>14</v>
      </c>
      <c r="B551" s="80" t="s">
        <v>1407</v>
      </c>
      <c r="C551" s="5" t="s">
        <v>1402</v>
      </c>
      <c r="D551" s="5" t="s">
        <v>1403</v>
      </c>
      <c r="E551" s="14" t="s">
        <v>26</v>
      </c>
      <c r="F551" s="4" t="s">
        <v>13</v>
      </c>
      <c r="G551" s="5"/>
      <c r="H551" s="5"/>
      <c r="I551" s="81" t="s">
        <v>1404</v>
      </c>
      <c r="J551" s="5">
        <v>2025</v>
      </c>
      <c r="K551" s="17" t="s">
        <v>1370</v>
      </c>
      <c r="L551" s="18">
        <v>45810</v>
      </c>
      <c r="M551" s="19">
        <v>46906</v>
      </c>
      <c r="N551" s="5"/>
      <c r="O551" s="65"/>
      <c r="P551" s="65"/>
      <c r="Q551" s="65"/>
    </row>
    <row r="552" spans="1:17" ht="15.75" customHeight="1" x14ac:dyDescent="0.25">
      <c r="A552" s="5">
        <v>15</v>
      </c>
      <c r="B552" s="80" t="s">
        <v>1408</v>
      </c>
      <c r="C552" s="5" t="s">
        <v>1409</v>
      </c>
      <c r="D552" s="5" t="s">
        <v>1410</v>
      </c>
      <c r="E552" s="14" t="s">
        <v>26</v>
      </c>
      <c r="F552" s="4" t="s">
        <v>13</v>
      </c>
      <c r="G552" s="5"/>
      <c r="H552" s="5"/>
      <c r="I552" s="81" t="s">
        <v>1411</v>
      </c>
      <c r="J552" s="5">
        <v>2023</v>
      </c>
      <c r="K552" s="17" t="s">
        <v>1412</v>
      </c>
      <c r="L552" s="18">
        <v>45309</v>
      </c>
      <c r="M552" s="19">
        <v>46405</v>
      </c>
      <c r="N552" s="5"/>
      <c r="O552" s="65"/>
      <c r="P552" s="65"/>
      <c r="Q552" s="65">
        <v>1</v>
      </c>
    </row>
    <row r="553" spans="1:17" ht="15.75" customHeight="1" x14ac:dyDescent="0.25">
      <c r="A553" s="91">
        <v>16</v>
      </c>
      <c r="B553" s="80" t="s">
        <v>1413</v>
      </c>
      <c r="C553" s="5" t="s">
        <v>1414</v>
      </c>
      <c r="D553" s="5" t="s">
        <v>1415</v>
      </c>
      <c r="E553" s="14" t="s">
        <v>26</v>
      </c>
      <c r="F553" s="4" t="s">
        <v>13</v>
      </c>
      <c r="G553" s="5"/>
      <c r="H553" s="5"/>
      <c r="I553" s="81" t="s">
        <v>1416</v>
      </c>
      <c r="J553" s="5">
        <v>2024</v>
      </c>
      <c r="K553" s="17" t="s">
        <v>1417</v>
      </c>
      <c r="L553" s="23">
        <v>45645</v>
      </c>
      <c r="M553" s="24">
        <v>46740</v>
      </c>
      <c r="N553" s="5"/>
      <c r="O553" s="65"/>
      <c r="P553" s="65">
        <v>1</v>
      </c>
      <c r="Q553" s="65"/>
    </row>
    <row r="554" spans="1:17" ht="15.75" customHeight="1" x14ac:dyDescent="0.25">
      <c r="A554" s="3">
        <v>9</v>
      </c>
      <c r="B554" s="88" t="s">
        <v>1418</v>
      </c>
      <c r="C554" s="3">
        <f t="array" ref="C554">SUMPRODUCT(1/COUNTIF(C555:C568,C555:C568))</f>
        <v>3.0000000000000009</v>
      </c>
      <c r="D554" s="3"/>
      <c r="E554" s="84">
        <f>SUM(F554:H554)</f>
        <v>14</v>
      </c>
      <c r="F554" s="85">
        <f t="shared" ref="F554:H554" si="66">COUNTA(F555:F568)</f>
        <v>4</v>
      </c>
      <c r="G554" s="3">
        <f t="shared" si="66"/>
        <v>10</v>
      </c>
      <c r="H554" s="3">
        <f t="shared" si="66"/>
        <v>0</v>
      </c>
      <c r="I554" s="3"/>
      <c r="J554" s="3"/>
      <c r="K554" s="3"/>
      <c r="L554" s="86"/>
      <c r="M554" s="87"/>
      <c r="N554" s="3"/>
      <c r="O554" s="1"/>
      <c r="P554" s="1"/>
      <c r="Q554" s="1"/>
    </row>
    <row r="555" spans="1:17" ht="15.75" customHeight="1" x14ac:dyDescent="0.25">
      <c r="A555" s="91">
        <v>1</v>
      </c>
      <c r="B555" s="80" t="s">
        <v>1419</v>
      </c>
      <c r="C555" s="5" t="s">
        <v>1420</v>
      </c>
      <c r="D555" s="5" t="s">
        <v>1421</v>
      </c>
      <c r="E555" s="14" t="s">
        <v>93</v>
      </c>
      <c r="F555" s="4" t="s">
        <v>13</v>
      </c>
      <c r="G555" s="5"/>
      <c r="H555" s="5"/>
      <c r="I555" s="81" t="s">
        <v>1422</v>
      </c>
      <c r="J555" s="5">
        <v>2023</v>
      </c>
      <c r="K555" s="17" t="s">
        <v>1423</v>
      </c>
      <c r="L555" s="18">
        <v>45308</v>
      </c>
      <c r="M555" s="19">
        <v>46404</v>
      </c>
      <c r="N555" s="5" t="s">
        <v>1357</v>
      </c>
      <c r="O555" s="65">
        <v>1</v>
      </c>
      <c r="P555" s="65"/>
      <c r="Q555" s="65"/>
    </row>
    <row r="556" spans="1:17" ht="15.75" customHeight="1" x14ac:dyDescent="0.25">
      <c r="A556" s="91">
        <v>2</v>
      </c>
      <c r="B556" s="80" t="s">
        <v>1424</v>
      </c>
      <c r="C556" s="5" t="s">
        <v>1420</v>
      </c>
      <c r="D556" s="5" t="s">
        <v>1421</v>
      </c>
      <c r="E556" s="14" t="s">
        <v>93</v>
      </c>
      <c r="F556" s="4" t="s">
        <v>13</v>
      </c>
      <c r="G556" s="5"/>
      <c r="H556" s="5"/>
      <c r="I556" s="81" t="s">
        <v>1422</v>
      </c>
      <c r="J556" s="5">
        <v>2023</v>
      </c>
      <c r="K556" s="17" t="s">
        <v>1423</v>
      </c>
      <c r="L556" s="18">
        <v>45308</v>
      </c>
      <c r="M556" s="19">
        <v>46404</v>
      </c>
      <c r="N556" s="5" t="s">
        <v>1357</v>
      </c>
      <c r="O556" s="65"/>
      <c r="P556" s="65"/>
      <c r="Q556" s="65"/>
    </row>
    <row r="557" spans="1:17" ht="15.75" customHeight="1" x14ac:dyDescent="0.25">
      <c r="A557" s="91">
        <v>3</v>
      </c>
      <c r="B557" s="80" t="s">
        <v>1425</v>
      </c>
      <c r="C557" s="5" t="s">
        <v>1426</v>
      </c>
      <c r="D557" s="5" t="s">
        <v>1427</v>
      </c>
      <c r="E557" s="14" t="s">
        <v>26</v>
      </c>
      <c r="F557" s="4" t="s">
        <v>13</v>
      </c>
      <c r="G557" s="5"/>
      <c r="H557" s="5"/>
      <c r="I557" s="81" t="s">
        <v>1428</v>
      </c>
      <c r="J557" s="5">
        <v>2024</v>
      </c>
      <c r="K557" s="17" t="s">
        <v>1429</v>
      </c>
      <c r="L557" s="18">
        <v>45700</v>
      </c>
      <c r="M557" s="19">
        <v>46795</v>
      </c>
      <c r="N557" s="5"/>
      <c r="O557" s="65"/>
      <c r="P557" s="65">
        <v>1</v>
      </c>
      <c r="Q557" s="65"/>
    </row>
    <row r="558" spans="1:17" ht="15.75" customHeight="1" x14ac:dyDescent="0.25">
      <c r="A558" s="91">
        <v>4</v>
      </c>
      <c r="B558" s="80" t="s">
        <v>1430</v>
      </c>
      <c r="C558" s="5" t="s">
        <v>1426</v>
      </c>
      <c r="D558" s="5" t="s">
        <v>1427</v>
      </c>
      <c r="E558" s="14" t="s">
        <v>26</v>
      </c>
      <c r="F558" s="4" t="s">
        <v>13</v>
      </c>
      <c r="G558" s="5"/>
      <c r="H558" s="5"/>
      <c r="I558" s="81" t="s">
        <v>1428</v>
      </c>
      <c r="J558" s="5">
        <v>2024</v>
      </c>
      <c r="K558" s="17" t="s">
        <v>1429</v>
      </c>
      <c r="L558" s="18">
        <v>45700</v>
      </c>
      <c r="M558" s="19">
        <v>46795</v>
      </c>
      <c r="N558" s="5"/>
      <c r="O558" s="65"/>
      <c r="P558" s="65"/>
      <c r="Q558" s="65"/>
    </row>
    <row r="559" spans="1:17" ht="15.75" customHeight="1" x14ac:dyDescent="0.25">
      <c r="A559" s="91">
        <v>5</v>
      </c>
      <c r="B559" s="80" t="s">
        <v>1431</v>
      </c>
      <c r="C559" s="5" t="s">
        <v>1432</v>
      </c>
      <c r="D559" s="5" t="s">
        <v>1433</v>
      </c>
      <c r="E559" s="14" t="s">
        <v>46</v>
      </c>
      <c r="F559" s="4"/>
      <c r="G559" s="5" t="s">
        <v>14</v>
      </c>
      <c r="H559" s="5"/>
      <c r="I559" s="81" t="s">
        <v>1434</v>
      </c>
      <c r="J559" s="5">
        <v>2025</v>
      </c>
      <c r="K559" s="17" t="s">
        <v>1389</v>
      </c>
      <c r="L559" s="18">
        <v>45832</v>
      </c>
      <c r="M559" s="19">
        <v>46928</v>
      </c>
      <c r="N559" s="5"/>
      <c r="O559" s="65"/>
      <c r="P559" s="65">
        <v>1</v>
      </c>
      <c r="Q559" s="65"/>
    </row>
    <row r="560" spans="1:17" ht="15.75" customHeight="1" x14ac:dyDescent="0.25">
      <c r="A560" s="91">
        <v>6</v>
      </c>
      <c r="B560" s="80" t="s">
        <v>1435</v>
      </c>
      <c r="C560" s="5" t="s">
        <v>1432</v>
      </c>
      <c r="D560" s="5" t="s">
        <v>1433</v>
      </c>
      <c r="E560" s="14" t="s">
        <v>46</v>
      </c>
      <c r="F560" s="4"/>
      <c r="G560" s="5" t="s">
        <v>14</v>
      </c>
      <c r="H560" s="5"/>
      <c r="I560" s="81" t="s">
        <v>1434</v>
      </c>
      <c r="J560" s="5">
        <v>2025</v>
      </c>
      <c r="K560" s="17" t="s">
        <v>1389</v>
      </c>
      <c r="L560" s="18">
        <v>45832</v>
      </c>
      <c r="M560" s="19">
        <v>46928</v>
      </c>
      <c r="N560" s="5"/>
      <c r="O560" s="65"/>
      <c r="P560" s="65"/>
      <c r="Q560" s="65"/>
    </row>
    <row r="561" spans="1:17" ht="15.75" customHeight="1" x14ac:dyDescent="0.25">
      <c r="A561" s="91">
        <v>7</v>
      </c>
      <c r="B561" s="80" t="s">
        <v>1436</v>
      </c>
      <c r="C561" s="5" t="s">
        <v>1432</v>
      </c>
      <c r="D561" s="5" t="s">
        <v>1433</v>
      </c>
      <c r="E561" s="14" t="s">
        <v>46</v>
      </c>
      <c r="F561" s="4"/>
      <c r="G561" s="5" t="s">
        <v>14</v>
      </c>
      <c r="H561" s="5"/>
      <c r="I561" s="81" t="s">
        <v>1434</v>
      </c>
      <c r="J561" s="5">
        <v>2025</v>
      </c>
      <c r="K561" s="17" t="s">
        <v>1389</v>
      </c>
      <c r="L561" s="18">
        <v>45832</v>
      </c>
      <c r="M561" s="19">
        <v>46928</v>
      </c>
      <c r="N561" s="5"/>
      <c r="O561" s="65"/>
      <c r="P561" s="65"/>
      <c r="Q561" s="65"/>
    </row>
    <row r="562" spans="1:17" ht="15.75" customHeight="1" x14ac:dyDescent="0.25">
      <c r="A562" s="91">
        <v>8</v>
      </c>
      <c r="B562" s="80" t="s">
        <v>1437</v>
      </c>
      <c r="C562" s="5" t="s">
        <v>1432</v>
      </c>
      <c r="D562" s="5" t="s">
        <v>1433</v>
      </c>
      <c r="E562" s="14" t="s">
        <v>46</v>
      </c>
      <c r="F562" s="4"/>
      <c r="G562" s="5" t="s">
        <v>14</v>
      </c>
      <c r="H562" s="5"/>
      <c r="I562" s="81" t="s">
        <v>1434</v>
      </c>
      <c r="J562" s="5">
        <v>2025</v>
      </c>
      <c r="K562" s="17" t="s">
        <v>1389</v>
      </c>
      <c r="L562" s="18">
        <v>45832</v>
      </c>
      <c r="M562" s="19">
        <v>46928</v>
      </c>
      <c r="N562" s="5"/>
      <c r="O562" s="65"/>
      <c r="P562" s="65"/>
      <c r="Q562" s="65"/>
    </row>
    <row r="563" spans="1:17" ht="15.75" customHeight="1" x14ac:dyDescent="0.25">
      <c r="A563" s="91">
        <v>9</v>
      </c>
      <c r="B563" s="80" t="s">
        <v>1438</v>
      </c>
      <c r="C563" s="5" t="s">
        <v>1432</v>
      </c>
      <c r="D563" s="5" t="s">
        <v>1433</v>
      </c>
      <c r="E563" s="14" t="s">
        <v>46</v>
      </c>
      <c r="F563" s="4"/>
      <c r="G563" s="5" t="s">
        <v>14</v>
      </c>
      <c r="H563" s="5"/>
      <c r="I563" s="81" t="s">
        <v>1434</v>
      </c>
      <c r="J563" s="5">
        <v>2025</v>
      </c>
      <c r="K563" s="17" t="s">
        <v>1389</v>
      </c>
      <c r="L563" s="18">
        <v>45832</v>
      </c>
      <c r="M563" s="19">
        <v>46928</v>
      </c>
      <c r="N563" s="5"/>
      <c r="O563" s="65"/>
      <c r="P563" s="65"/>
      <c r="Q563" s="65"/>
    </row>
    <row r="564" spans="1:17" ht="15.75" customHeight="1" x14ac:dyDescent="0.25">
      <c r="A564" s="91">
        <v>10</v>
      </c>
      <c r="B564" s="80" t="s">
        <v>1439</v>
      </c>
      <c r="C564" s="5" t="s">
        <v>1432</v>
      </c>
      <c r="D564" s="5" t="s">
        <v>1433</v>
      </c>
      <c r="E564" s="14" t="s">
        <v>46</v>
      </c>
      <c r="F564" s="4"/>
      <c r="G564" s="5" t="s">
        <v>14</v>
      </c>
      <c r="H564" s="5"/>
      <c r="I564" s="81" t="s">
        <v>1434</v>
      </c>
      <c r="J564" s="5">
        <v>2025</v>
      </c>
      <c r="K564" s="17" t="s">
        <v>1389</v>
      </c>
      <c r="L564" s="18">
        <v>45832</v>
      </c>
      <c r="M564" s="19">
        <v>46928</v>
      </c>
      <c r="N564" s="5"/>
      <c r="O564" s="65"/>
      <c r="P564" s="65"/>
      <c r="Q564" s="65"/>
    </row>
    <row r="565" spans="1:17" ht="15.75" customHeight="1" x14ac:dyDescent="0.25">
      <c r="A565" s="91">
        <v>11</v>
      </c>
      <c r="B565" s="80" t="s">
        <v>1440</v>
      </c>
      <c r="C565" s="5" t="s">
        <v>1432</v>
      </c>
      <c r="D565" s="5" t="s">
        <v>1433</v>
      </c>
      <c r="E565" s="14" t="s">
        <v>46</v>
      </c>
      <c r="F565" s="4"/>
      <c r="G565" s="5" t="s">
        <v>14</v>
      </c>
      <c r="H565" s="5"/>
      <c r="I565" s="81" t="s">
        <v>1434</v>
      </c>
      <c r="J565" s="5">
        <v>2025</v>
      </c>
      <c r="K565" s="17" t="s">
        <v>1389</v>
      </c>
      <c r="L565" s="18">
        <v>45832</v>
      </c>
      <c r="M565" s="19">
        <v>46928</v>
      </c>
      <c r="N565" s="5"/>
      <c r="O565" s="65"/>
      <c r="P565" s="65"/>
      <c r="Q565" s="65"/>
    </row>
    <row r="566" spans="1:17" ht="15.75" customHeight="1" x14ac:dyDescent="0.25">
      <c r="A566" s="91">
        <v>12</v>
      </c>
      <c r="B566" s="80" t="s">
        <v>1441</v>
      </c>
      <c r="C566" s="5" t="s">
        <v>1432</v>
      </c>
      <c r="D566" s="5" t="s">
        <v>1433</v>
      </c>
      <c r="E566" s="14" t="s">
        <v>46</v>
      </c>
      <c r="F566" s="4"/>
      <c r="G566" s="5" t="s">
        <v>14</v>
      </c>
      <c r="H566" s="5"/>
      <c r="I566" s="81" t="s">
        <v>1434</v>
      </c>
      <c r="J566" s="5">
        <v>2025</v>
      </c>
      <c r="K566" s="17" t="s">
        <v>1389</v>
      </c>
      <c r="L566" s="18">
        <v>45832</v>
      </c>
      <c r="M566" s="19">
        <v>46928</v>
      </c>
      <c r="N566" s="5"/>
      <c r="O566" s="65"/>
      <c r="P566" s="65"/>
      <c r="Q566" s="65"/>
    </row>
    <row r="567" spans="1:17" ht="15.75" customHeight="1" x14ac:dyDescent="0.25">
      <c r="A567" s="91">
        <v>13</v>
      </c>
      <c r="B567" s="80" t="s">
        <v>1442</v>
      </c>
      <c r="C567" s="5" t="s">
        <v>1432</v>
      </c>
      <c r="D567" s="5" t="s">
        <v>1433</v>
      </c>
      <c r="E567" s="14" t="s">
        <v>46</v>
      </c>
      <c r="F567" s="4"/>
      <c r="G567" s="5" t="s">
        <v>14</v>
      </c>
      <c r="H567" s="5"/>
      <c r="I567" s="81" t="s">
        <v>1434</v>
      </c>
      <c r="J567" s="5">
        <v>2025</v>
      </c>
      <c r="K567" s="17" t="s">
        <v>1389</v>
      </c>
      <c r="L567" s="18">
        <v>45832</v>
      </c>
      <c r="M567" s="19">
        <v>46928</v>
      </c>
      <c r="N567" s="5"/>
      <c r="O567" s="65"/>
      <c r="P567" s="65"/>
      <c r="Q567" s="65"/>
    </row>
    <row r="568" spans="1:17" ht="15.75" customHeight="1" x14ac:dyDescent="0.25">
      <c r="A568" s="91">
        <v>14</v>
      </c>
      <c r="B568" s="80" t="s">
        <v>1443</v>
      </c>
      <c r="C568" s="5" t="s">
        <v>1432</v>
      </c>
      <c r="D568" s="5" t="s">
        <v>1433</v>
      </c>
      <c r="E568" s="14" t="s">
        <v>46</v>
      </c>
      <c r="F568" s="4"/>
      <c r="G568" s="5" t="s">
        <v>14</v>
      </c>
      <c r="H568" s="5"/>
      <c r="I568" s="81" t="s">
        <v>1434</v>
      </c>
      <c r="J568" s="5">
        <v>2025</v>
      </c>
      <c r="K568" s="17" t="s">
        <v>1389</v>
      </c>
      <c r="L568" s="18">
        <v>45832</v>
      </c>
      <c r="M568" s="19">
        <v>46928</v>
      </c>
      <c r="N568" s="5"/>
      <c r="O568" s="65"/>
      <c r="P568" s="65"/>
      <c r="Q568" s="65"/>
    </row>
    <row r="569" spans="1:17" ht="15.75" customHeight="1" x14ac:dyDescent="0.25">
      <c r="A569" s="3">
        <v>10</v>
      </c>
      <c r="B569" s="88" t="s">
        <v>1444</v>
      </c>
      <c r="C569" s="3">
        <f t="array" ref="C569">SUMPRODUCT(1/COUNTIF(C570:C584,C570:C584))</f>
        <v>3.0000000000000009</v>
      </c>
      <c r="D569" s="3"/>
      <c r="E569" s="84">
        <f>SUM(F569:H569)</f>
        <v>15</v>
      </c>
      <c r="F569" s="85">
        <f t="shared" ref="F569:H569" si="67">COUNTA(F570:F584)</f>
        <v>10</v>
      </c>
      <c r="G569" s="3">
        <f t="shared" si="67"/>
        <v>4</v>
      </c>
      <c r="H569" s="3">
        <f t="shared" si="67"/>
        <v>1</v>
      </c>
      <c r="I569" s="3"/>
      <c r="J569" s="3"/>
      <c r="K569" s="3"/>
      <c r="L569" s="86"/>
      <c r="M569" s="87"/>
      <c r="N569" s="3"/>
      <c r="O569" s="1"/>
      <c r="P569" s="1"/>
      <c r="Q569" s="1"/>
    </row>
    <row r="570" spans="1:17" ht="15.75" customHeight="1" x14ac:dyDescent="0.25">
      <c r="A570" s="5">
        <v>1</v>
      </c>
      <c r="B570" s="80" t="s">
        <v>1445</v>
      </c>
      <c r="C570" s="5" t="s">
        <v>1446</v>
      </c>
      <c r="D570" s="5" t="s">
        <v>1447</v>
      </c>
      <c r="E570" s="14" t="s">
        <v>26</v>
      </c>
      <c r="F570" s="4"/>
      <c r="H570" s="5" t="s">
        <v>15</v>
      </c>
      <c r="I570" s="81" t="s">
        <v>1448</v>
      </c>
      <c r="J570" s="5">
        <v>2026</v>
      </c>
      <c r="K570" s="17" t="s">
        <v>1449</v>
      </c>
      <c r="L570" s="92">
        <v>46133</v>
      </c>
      <c r="M570" s="93">
        <v>47229</v>
      </c>
      <c r="N570" s="5" t="s">
        <v>1450</v>
      </c>
      <c r="O570" s="65"/>
      <c r="P570" s="65">
        <v>1</v>
      </c>
      <c r="Q570" s="65"/>
    </row>
    <row r="571" spans="1:17" ht="15.75" customHeight="1" x14ac:dyDescent="0.25">
      <c r="A571" s="5">
        <v>2</v>
      </c>
      <c r="B571" s="80" t="s">
        <v>1451</v>
      </c>
      <c r="C571" s="5" t="s">
        <v>1446</v>
      </c>
      <c r="D571" s="5" t="s">
        <v>1447</v>
      </c>
      <c r="E571" s="14" t="s">
        <v>26</v>
      </c>
      <c r="F571" s="4"/>
      <c r="G571" s="5" t="s">
        <v>14</v>
      </c>
      <c r="H571" s="5"/>
      <c r="I571" s="81" t="s">
        <v>1448</v>
      </c>
      <c r="J571" s="5">
        <v>2025</v>
      </c>
      <c r="K571" s="17" t="s">
        <v>1452</v>
      </c>
      <c r="L571" s="92">
        <v>46140</v>
      </c>
      <c r="M571" s="93">
        <v>47236</v>
      </c>
      <c r="N571" s="5" t="s">
        <v>1450</v>
      </c>
      <c r="O571" s="65"/>
      <c r="P571" s="65"/>
      <c r="Q571" s="65"/>
    </row>
    <row r="572" spans="1:17" ht="15.75" customHeight="1" x14ac:dyDescent="0.25">
      <c r="A572" s="5">
        <v>3</v>
      </c>
      <c r="B572" s="80" t="s">
        <v>1453</v>
      </c>
      <c r="C572" s="5" t="s">
        <v>1454</v>
      </c>
      <c r="D572" s="5" t="s">
        <v>1455</v>
      </c>
      <c r="E572" s="14" t="s">
        <v>26</v>
      </c>
      <c r="F572" s="4" t="s">
        <v>13</v>
      </c>
      <c r="G572" s="5"/>
      <c r="H572" s="5"/>
      <c r="I572" s="81" t="s">
        <v>1456</v>
      </c>
      <c r="J572" s="5">
        <v>2023</v>
      </c>
      <c r="K572" s="17" t="s">
        <v>1423</v>
      </c>
      <c r="L572" s="18">
        <v>45308</v>
      </c>
      <c r="M572" s="19">
        <v>46404</v>
      </c>
      <c r="N572" s="5"/>
      <c r="O572" s="65"/>
      <c r="P572" s="65">
        <v>1</v>
      </c>
      <c r="Q572" s="65"/>
    </row>
    <row r="573" spans="1:17" ht="15.75" customHeight="1" x14ac:dyDescent="0.25">
      <c r="A573" s="5">
        <v>4</v>
      </c>
      <c r="B573" s="80" t="s">
        <v>1457</v>
      </c>
      <c r="C573" s="5" t="s">
        <v>1454</v>
      </c>
      <c r="D573" s="5" t="s">
        <v>1455</v>
      </c>
      <c r="E573" s="14" t="s">
        <v>26</v>
      </c>
      <c r="F573" s="4" t="s">
        <v>13</v>
      </c>
      <c r="G573" s="5"/>
      <c r="H573" s="5"/>
      <c r="I573" s="81" t="s">
        <v>1456</v>
      </c>
      <c r="J573" s="5">
        <v>2023</v>
      </c>
      <c r="K573" s="17" t="s">
        <v>1423</v>
      </c>
      <c r="L573" s="18">
        <v>45308</v>
      </c>
      <c r="M573" s="19">
        <v>46404</v>
      </c>
      <c r="N573" s="5"/>
      <c r="O573" s="65"/>
      <c r="P573" s="65"/>
      <c r="Q573" s="65"/>
    </row>
    <row r="574" spans="1:17" ht="15.75" customHeight="1" x14ac:dyDescent="0.25">
      <c r="A574" s="5">
        <v>5</v>
      </c>
      <c r="B574" s="80" t="s">
        <v>1458</v>
      </c>
      <c r="C574" s="5" t="s">
        <v>1454</v>
      </c>
      <c r="D574" s="5" t="s">
        <v>1455</v>
      </c>
      <c r="E574" s="14" t="s">
        <v>26</v>
      </c>
      <c r="F574" s="4" t="s">
        <v>13</v>
      </c>
      <c r="G574" s="5"/>
      <c r="H574" s="5"/>
      <c r="I574" s="81" t="s">
        <v>1456</v>
      </c>
      <c r="J574" s="5">
        <v>2023</v>
      </c>
      <c r="K574" s="17" t="s">
        <v>1423</v>
      </c>
      <c r="L574" s="18">
        <v>45308</v>
      </c>
      <c r="M574" s="19">
        <v>46404</v>
      </c>
      <c r="N574" s="5"/>
      <c r="O574" s="65"/>
      <c r="P574" s="65"/>
      <c r="Q574" s="65"/>
    </row>
    <row r="575" spans="1:17" ht="15.75" customHeight="1" x14ac:dyDescent="0.25">
      <c r="A575" s="5">
        <v>6</v>
      </c>
      <c r="B575" s="80" t="s">
        <v>1459</v>
      </c>
      <c r="C575" s="5" t="s">
        <v>1454</v>
      </c>
      <c r="D575" s="5" t="s">
        <v>1455</v>
      </c>
      <c r="E575" s="14" t="s">
        <v>26</v>
      </c>
      <c r="F575" s="4" t="s">
        <v>13</v>
      </c>
      <c r="G575" s="5"/>
      <c r="H575" s="5"/>
      <c r="I575" s="81" t="s">
        <v>1456</v>
      </c>
      <c r="J575" s="5">
        <v>2023</v>
      </c>
      <c r="K575" s="17" t="s">
        <v>1423</v>
      </c>
      <c r="L575" s="18">
        <v>45308</v>
      </c>
      <c r="M575" s="19">
        <v>46404</v>
      </c>
      <c r="N575" s="5"/>
      <c r="O575" s="65"/>
      <c r="P575" s="65"/>
      <c r="Q575" s="65"/>
    </row>
    <row r="576" spans="1:17" ht="15.75" customHeight="1" x14ac:dyDescent="0.25">
      <c r="A576" s="5">
        <v>7</v>
      </c>
      <c r="B576" s="80" t="s">
        <v>1460</v>
      </c>
      <c r="C576" s="5" t="s">
        <v>1454</v>
      </c>
      <c r="D576" s="5" t="s">
        <v>1455</v>
      </c>
      <c r="E576" s="14" t="s">
        <v>26</v>
      </c>
      <c r="F576" s="4" t="s">
        <v>13</v>
      </c>
      <c r="G576" s="5"/>
      <c r="H576" s="5"/>
      <c r="I576" s="81" t="s">
        <v>1456</v>
      </c>
      <c r="J576" s="5">
        <v>2023</v>
      </c>
      <c r="K576" s="17" t="s">
        <v>1423</v>
      </c>
      <c r="L576" s="18">
        <v>45308</v>
      </c>
      <c r="M576" s="19">
        <v>46404</v>
      </c>
      <c r="N576" s="5"/>
      <c r="O576" s="65"/>
      <c r="P576" s="65"/>
      <c r="Q576" s="65"/>
    </row>
    <row r="577" spans="1:17" ht="15.75" customHeight="1" x14ac:dyDescent="0.25">
      <c r="A577" s="5">
        <v>8</v>
      </c>
      <c r="B577" s="80" t="s">
        <v>1461</v>
      </c>
      <c r="C577" s="5" t="s">
        <v>1454</v>
      </c>
      <c r="D577" s="5" t="s">
        <v>1455</v>
      </c>
      <c r="E577" s="14" t="s">
        <v>26</v>
      </c>
      <c r="F577" s="4" t="s">
        <v>13</v>
      </c>
      <c r="G577" s="5"/>
      <c r="H577" s="5"/>
      <c r="I577" s="81" t="s">
        <v>1456</v>
      </c>
      <c r="J577" s="5">
        <v>2024</v>
      </c>
      <c r="K577" s="17" t="s">
        <v>1429</v>
      </c>
      <c r="L577" s="18">
        <v>45700</v>
      </c>
      <c r="M577" s="19">
        <v>46795</v>
      </c>
      <c r="N577" s="5"/>
      <c r="O577" s="65"/>
      <c r="P577" s="65"/>
      <c r="Q577" s="65"/>
    </row>
    <row r="578" spans="1:17" ht="15.75" customHeight="1" x14ac:dyDescent="0.25">
      <c r="A578" s="5">
        <v>9</v>
      </c>
      <c r="B578" s="80" t="s">
        <v>1462</v>
      </c>
      <c r="C578" s="5" t="s">
        <v>1454</v>
      </c>
      <c r="D578" s="5" t="s">
        <v>1455</v>
      </c>
      <c r="E578" s="14" t="s">
        <v>26</v>
      </c>
      <c r="F578" s="4" t="s">
        <v>13</v>
      </c>
      <c r="G578" s="5"/>
      <c r="H578" s="5"/>
      <c r="I578" s="81" t="s">
        <v>1456</v>
      </c>
      <c r="J578" s="5">
        <v>2024</v>
      </c>
      <c r="K578" s="17" t="s">
        <v>1429</v>
      </c>
      <c r="L578" s="18">
        <v>45700</v>
      </c>
      <c r="M578" s="19">
        <v>46795</v>
      </c>
      <c r="N578" s="5"/>
      <c r="O578" s="65"/>
      <c r="P578" s="65"/>
      <c r="Q578" s="65"/>
    </row>
    <row r="579" spans="1:17" ht="15.75" customHeight="1" x14ac:dyDescent="0.25">
      <c r="A579" s="5">
        <v>10</v>
      </c>
      <c r="B579" s="80" t="s">
        <v>1463</v>
      </c>
      <c r="C579" s="5" t="s">
        <v>1454</v>
      </c>
      <c r="D579" s="5" t="s">
        <v>1455</v>
      </c>
      <c r="E579" s="14" t="s">
        <v>26</v>
      </c>
      <c r="F579" s="4" t="s">
        <v>13</v>
      </c>
      <c r="G579" s="5"/>
      <c r="H579" s="5"/>
      <c r="I579" s="81" t="s">
        <v>1456</v>
      </c>
      <c r="J579" s="5">
        <v>2024</v>
      </c>
      <c r="K579" s="17" t="s">
        <v>1429</v>
      </c>
      <c r="L579" s="18">
        <v>45700</v>
      </c>
      <c r="M579" s="19">
        <v>46795</v>
      </c>
      <c r="N579" s="5"/>
      <c r="O579" s="65"/>
      <c r="P579" s="65"/>
      <c r="Q579" s="65"/>
    </row>
    <row r="580" spans="1:17" ht="15.75" customHeight="1" x14ac:dyDescent="0.25">
      <c r="A580" s="5">
        <v>11</v>
      </c>
      <c r="B580" s="80" t="s">
        <v>1464</v>
      </c>
      <c r="C580" s="5" t="s">
        <v>1465</v>
      </c>
      <c r="D580" s="5" t="s">
        <v>1466</v>
      </c>
      <c r="E580" s="14" t="s">
        <v>26</v>
      </c>
      <c r="F580" s="4" t="s">
        <v>13</v>
      </c>
      <c r="G580" s="5"/>
      <c r="H580" s="5"/>
      <c r="I580" s="81" t="s">
        <v>1467</v>
      </c>
      <c r="J580" s="5">
        <v>2023</v>
      </c>
      <c r="K580" s="17" t="s">
        <v>1423</v>
      </c>
      <c r="L580" s="18">
        <v>45308</v>
      </c>
      <c r="M580" s="19">
        <v>46404</v>
      </c>
      <c r="N580" s="5"/>
      <c r="O580" s="65"/>
      <c r="P580" s="65">
        <v>1</v>
      </c>
      <c r="Q580" s="65"/>
    </row>
    <row r="581" spans="1:17" ht="15.75" customHeight="1" x14ac:dyDescent="0.25">
      <c r="A581" s="5">
        <v>12</v>
      </c>
      <c r="B581" s="80" t="s">
        <v>1468</v>
      </c>
      <c r="C581" s="5" t="s">
        <v>1465</v>
      </c>
      <c r="D581" s="5" t="s">
        <v>1466</v>
      </c>
      <c r="E581" s="14" t="s">
        <v>26</v>
      </c>
      <c r="F581" s="4" t="s">
        <v>13</v>
      </c>
      <c r="G581" s="5"/>
      <c r="H581" s="5"/>
      <c r="I581" s="81" t="s">
        <v>1467</v>
      </c>
      <c r="J581" s="5">
        <v>2023</v>
      </c>
      <c r="K581" s="17" t="s">
        <v>1423</v>
      </c>
      <c r="L581" s="18">
        <v>45308</v>
      </c>
      <c r="M581" s="19">
        <v>46404</v>
      </c>
      <c r="N581" s="5"/>
      <c r="O581" s="65"/>
      <c r="P581" s="65"/>
      <c r="Q581" s="65"/>
    </row>
    <row r="582" spans="1:17" ht="15.75" customHeight="1" x14ac:dyDescent="0.25">
      <c r="A582" s="5">
        <v>13</v>
      </c>
      <c r="B582" s="80" t="s">
        <v>1469</v>
      </c>
      <c r="C582" s="5" t="s">
        <v>1465</v>
      </c>
      <c r="D582" s="5" t="s">
        <v>1466</v>
      </c>
      <c r="E582" s="14" t="s">
        <v>26</v>
      </c>
      <c r="F582" s="4"/>
      <c r="G582" s="5" t="s">
        <v>14</v>
      </c>
      <c r="H582" s="5"/>
      <c r="I582" s="81" t="s">
        <v>1467</v>
      </c>
      <c r="J582" s="5">
        <v>2024</v>
      </c>
      <c r="K582" s="17" t="s">
        <v>1429</v>
      </c>
      <c r="L582" s="18">
        <v>45700</v>
      </c>
      <c r="M582" s="19">
        <v>46795</v>
      </c>
      <c r="N582" s="5"/>
      <c r="O582" s="65"/>
      <c r="P582" s="65"/>
      <c r="Q582" s="65"/>
    </row>
    <row r="583" spans="1:17" ht="15.75" customHeight="1" x14ac:dyDescent="0.25">
      <c r="A583" s="5">
        <v>14</v>
      </c>
      <c r="B583" s="80" t="s">
        <v>1470</v>
      </c>
      <c r="C583" s="5" t="s">
        <v>1465</v>
      </c>
      <c r="D583" s="5" t="s">
        <v>1466</v>
      </c>
      <c r="E583" s="14" t="s">
        <v>26</v>
      </c>
      <c r="F583" s="4"/>
      <c r="G583" s="5" t="s">
        <v>14</v>
      </c>
      <c r="H583" s="5"/>
      <c r="I583" s="81" t="s">
        <v>1467</v>
      </c>
      <c r="J583" s="5">
        <v>2024</v>
      </c>
      <c r="K583" s="17" t="s">
        <v>1429</v>
      </c>
      <c r="L583" s="18">
        <v>45700</v>
      </c>
      <c r="M583" s="19">
        <v>46795</v>
      </c>
      <c r="N583" s="5"/>
      <c r="O583" s="65"/>
      <c r="P583" s="65"/>
      <c r="Q583" s="65"/>
    </row>
    <row r="584" spans="1:17" ht="15.75" customHeight="1" x14ac:dyDescent="0.25">
      <c r="A584" s="5">
        <v>15</v>
      </c>
      <c r="B584" s="80" t="s">
        <v>1471</v>
      </c>
      <c r="C584" s="5" t="s">
        <v>1465</v>
      </c>
      <c r="D584" s="5" t="s">
        <v>1466</v>
      </c>
      <c r="E584" s="14" t="s">
        <v>26</v>
      </c>
      <c r="F584" s="4"/>
      <c r="G584" s="5" t="s">
        <v>14</v>
      </c>
      <c r="H584" s="5"/>
      <c r="I584" s="81" t="s">
        <v>1467</v>
      </c>
      <c r="J584" s="5">
        <v>2024</v>
      </c>
      <c r="K584" s="17" t="s">
        <v>1429</v>
      </c>
      <c r="L584" s="18">
        <v>45700</v>
      </c>
      <c r="M584" s="19">
        <v>46795</v>
      </c>
      <c r="N584" s="5"/>
      <c r="O584" s="65"/>
      <c r="P584" s="65"/>
      <c r="Q584" s="65"/>
    </row>
    <row r="585" spans="1:17" ht="15.75" customHeight="1" x14ac:dyDescent="0.25">
      <c r="A585" s="3">
        <v>11</v>
      </c>
      <c r="B585" s="88" t="s">
        <v>1472</v>
      </c>
      <c r="C585" s="3">
        <f t="array" ref="C585">SUMPRODUCT(1/COUNTIF(C586:C589,C586:C589))</f>
        <v>1</v>
      </c>
      <c r="D585" s="3"/>
      <c r="E585" s="84">
        <f>SUM(F585:H585)</f>
        <v>4</v>
      </c>
      <c r="F585" s="85">
        <f t="shared" ref="F585:H585" si="68">COUNTA(F586:F589)</f>
        <v>4</v>
      </c>
      <c r="G585" s="3">
        <f t="shared" si="68"/>
        <v>0</v>
      </c>
      <c r="H585" s="3">
        <f t="shared" si="68"/>
        <v>0</v>
      </c>
      <c r="I585" s="3"/>
      <c r="J585" s="3"/>
      <c r="K585" s="3"/>
      <c r="L585" s="86"/>
      <c r="M585" s="87"/>
      <c r="N585" s="3"/>
      <c r="O585" s="1"/>
      <c r="P585" s="1"/>
      <c r="Q585" s="1"/>
    </row>
    <row r="586" spans="1:17" ht="15.75" customHeight="1" x14ac:dyDescent="0.25">
      <c r="A586" s="5">
        <v>1</v>
      </c>
      <c r="B586" s="80" t="s">
        <v>1473</v>
      </c>
      <c r="C586" s="5" t="s">
        <v>1474</v>
      </c>
      <c r="D586" s="5" t="s">
        <v>1475</v>
      </c>
      <c r="E586" s="14" t="s">
        <v>26</v>
      </c>
      <c r="F586" s="4" t="s">
        <v>13</v>
      </c>
      <c r="G586" s="5"/>
      <c r="H586" s="5"/>
      <c r="I586" s="81" t="s">
        <v>1476</v>
      </c>
      <c r="J586" s="5">
        <v>2023</v>
      </c>
      <c r="K586" s="17" t="s">
        <v>1423</v>
      </c>
      <c r="L586" s="18">
        <v>45308</v>
      </c>
      <c r="M586" s="19">
        <v>46404</v>
      </c>
      <c r="N586" s="5"/>
      <c r="O586" s="65">
        <v>1</v>
      </c>
      <c r="P586" s="65"/>
      <c r="Q586" s="65"/>
    </row>
    <row r="587" spans="1:17" ht="15.75" customHeight="1" x14ac:dyDescent="0.25">
      <c r="A587" s="5">
        <v>2</v>
      </c>
      <c r="B587" s="80" t="s">
        <v>1477</v>
      </c>
      <c r="C587" s="5" t="s">
        <v>1474</v>
      </c>
      <c r="D587" s="5" t="s">
        <v>1475</v>
      </c>
      <c r="E587" s="14" t="s">
        <v>26</v>
      </c>
      <c r="F587" s="4" t="s">
        <v>13</v>
      </c>
      <c r="G587" s="5"/>
      <c r="H587" s="5"/>
      <c r="I587" s="81" t="s">
        <v>1476</v>
      </c>
      <c r="J587" s="5">
        <v>2023</v>
      </c>
      <c r="K587" s="17" t="s">
        <v>1423</v>
      </c>
      <c r="L587" s="18">
        <v>45308</v>
      </c>
      <c r="M587" s="19">
        <v>46404</v>
      </c>
      <c r="N587" s="5"/>
      <c r="O587" s="65"/>
      <c r="P587" s="65"/>
      <c r="Q587" s="65"/>
    </row>
    <row r="588" spans="1:17" ht="15.75" customHeight="1" x14ac:dyDescent="0.25">
      <c r="A588" s="5">
        <v>3</v>
      </c>
      <c r="B588" s="80" t="s">
        <v>1478</v>
      </c>
      <c r="C588" s="5" t="s">
        <v>1474</v>
      </c>
      <c r="D588" s="5" t="s">
        <v>1475</v>
      </c>
      <c r="E588" s="14" t="s">
        <v>26</v>
      </c>
      <c r="F588" s="4" t="s">
        <v>13</v>
      </c>
      <c r="G588" s="5"/>
      <c r="H588" s="5"/>
      <c r="I588" s="81" t="s">
        <v>1476</v>
      </c>
      <c r="J588" s="5">
        <v>2023</v>
      </c>
      <c r="K588" s="17" t="s">
        <v>1423</v>
      </c>
      <c r="L588" s="18">
        <v>45308</v>
      </c>
      <c r="M588" s="19">
        <v>46404</v>
      </c>
      <c r="N588" s="5"/>
      <c r="O588" s="65"/>
      <c r="P588" s="65"/>
      <c r="Q588" s="65"/>
    </row>
    <row r="589" spans="1:17" ht="15.75" customHeight="1" x14ac:dyDescent="0.25">
      <c r="A589" s="5">
        <v>4</v>
      </c>
      <c r="B589" s="80" t="s">
        <v>1479</v>
      </c>
      <c r="C589" s="5" t="s">
        <v>1474</v>
      </c>
      <c r="D589" s="5" t="s">
        <v>1475</v>
      </c>
      <c r="E589" s="14" t="s">
        <v>26</v>
      </c>
      <c r="F589" s="4" t="s">
        <v>13</v>
      </c>
      <c r="G589" s="5"/>
      <c r="H589" s="5"/>
      <c r="I589" s="81" t="s">
        <v>1476</v>
      </c>
      <c r="J589" s="5">
        <v>2023</v>
      </c>
      <c r="K589" s="17" t="s">
        <v>1423</v>
      </c>
      <c r="L589" s="18">
        <v>45308</v>
      </c>
      <c r="M589" s="19">
        <v>46404</v>
      </c>
      <c r="N589" s="5"/>
      <c r="O589" s="65"/>
      <c r="P589" s="65"/>
      <c r="Q589" s="65"/>
    </row>
    <row r="590" spans="1:17" ht="15.75" customHeight="1" x14ac:dyDescent="0.25">
      <c r="A590" s="3">
        <v>12</v>
      </c>
      <c r="B590" s="88" t="s">
        <v>1480</v>
      </c>
      <c r="C590" s="3">
        <f t="array" ref="C590">SUMPRODUCT(1/COUNTIF(C591:C597,C591:C597))</f>
        <v>2</v>
      </c>
      <c r="D590" s="3"/>
      <c r="E590" s="84">
        <f>SUM(F590:H590)</f>
        <v>7</v>
      </c>
      <c r="F590" s="85">
        <f t="shared" ref="F590:H590" si="69">COUNTA(F591:F597)</f>
        <v>5</v>
      </c>
      <c r="G590" s="3">
        <f t="shared" si="69"/>
        <v>2</v>
      </c>
      <c r="H590" s="3">
        <f t="shared" si="69"/>
        <v>0</v>
      </c>
      <c r="I590" s="3"/>
      <c r="J590" s="3"/>
      <c r="K590" s="3"/>
      <c r="L590" s="86"/>
      <c r="M590" s="87"/>
      <c r="N590" s="3"/>
      <c r="O590" s="1"/>
      <c r="P590" s="1"/>
      <c r="Q590" s="1"/>
    </row>
    <row r="591" spans="1:17" ht="15.75" customHeight="1" x14ac:dyDescent="0.25">
      <c r="A591" s="5">
        <v>1</v>
      </c>
      <c r="B591" s="80" t="s">
        <v>1481</v>
      </c>
      <c r="C591" s="5" t="s">
        <v>1482</v>
      </c>
      <c r="D591" s="5" t="s">
        <v>1483</v>
      </c>
      <c r="E591" s="14" t="s">
        <v>93</v>
      </c>
      <c r="F591" s="4" t="s">
        <v>13</v>
      </c>
      <c r="G591" s="5"/>
      <c r="H591" s="5"/>
      <c r="I591" s="81" t="s">
        <v>1484</v>
      </c>
      <c r="J591" s="5">
        <v>2023</v>
      </c>
      <c r="K591" s="17" t="s">
        <v>1423</v>
      </c>
      <c r="L591" s="18">
        <v>45308</v>
      </c>
      <c r="M591" s="19">
        <v>46404</v>
      </c>
      <c r="N591" s="5"/>
      <c r="O591" s="65"/>
      <c r="P591" s="65">
        <v>1</v>
      </c>
      <c r="Q591" s="65"/>
    </row>
    <row r="592" spans="1:17" ht="15.75" customHeight="1" x14ac:dyDescent="0.25">
      <c r="A592" s="5">
        <v>2</v>
      </c>
      <c r="B592" s="80" t="s">
        <v>1485</v>
      </c>
      <c r="C592" s="5" t="s">
        <v>1482</v>
      </c>
      <c r="D592" s="5" t="s">
        <v>1483</v>
      </c>
      <c r="E592" s="14" t="s">
        <v>93</v>
      </c>
      <c r="F592" s="4"/>
      <c r="G592" s="5" t="s">
        <v>14</v>
      </c>
      <c r="H592" s="5"/>
      <c r="I592" s="81" t="s">
        <v>1484</v>
      </c>
      <c r="J592" s="5">
        <v>2024</v>
      </c>
      <c r="K592" s="17" t="s">
        <v>1486</v>
      </c>
      <c r="L592" s="18">
        <v>45554</v>
      </c>
      <c r="M592" s="19">
        <v>46649</v>
      </c>
      <c r="N592" s="5"/>
      <c r="O592" s="65"/>
      <c r="P592" s="65"/>
      <c r="Q592" s="65"/>
    </row>
    <row r="593" spans="1:17" ht="15.75" customHeight="1" x14ac:dyDescent="0.25">
      <c r="A593" s="5">
        <v>3</v>
      </c>
      <c r="B593" s="80" t="s">
        <v>1487</v>
      </c>
      <c r="C593" s="5" t="s">
        <v>1482</v>
      </c>
      <c r="D593" s="5" t="s">
        <v>1483</v>
      </c>
      <c r="E593" s="14" t="s">
        <v>93</v>
      </c>
      <c r="F593" s="4"/>
      <c r="G593" s="5" t="s">
        <v>14</v>
      </c>
      <c r="H593" s="5"/>
      <c r="I593" s="81" t="s">
        <v>1484</v>
      </c>
      <c r="J593" s="5">
        <v>2024</v>
      </c>
      <c r="K593" s="17" t="s">
        <v>1486</v>
      </c>
      <c r="L593" s="18">
        <v>45554</v>
      </c>
      <c r="M593" s="19">
        <v>46649</v>
      </c>
      <c r="N593" s="5"/>
      <c r="O593" s="65"/>
      <c r="P593" s="65"/>
      <c r="Q593" s="65"/>
    </row>
    <row r="594" spans="1:17" ht="15.75" customHeight="1" x14ac:dyDescent="0.25">
      <c r="A594" s="5">
        <v>4</v>
      </c>
      <c r="B594" s="80" t="s">
        <v>1488</v>
      </c>
      <c r="C594" s="5" t="s">
        <v>1482</v>
      </c>
      <c r="D594" s="5" t="s">
        <v>1483</v>
      </c>
      <c r="E594" s="14" t="s">
        <v>93</v>
      </c>
      <c r="F594" s="4" t="s">
        <v>13</v>
      </c>
      <c r="G594" s="5"/>
      <c r="H594" s="5"/>
      <c r="I594" s="81" t="s">
        <v>1484</v>
      </c>
      <c r="J594" s="5">
        <v>2024</v>
      </c>
      <c r="K594" s="17" t="s">
        <v>1429</v>
      </c>
      <c r="L594" s="18">
        <v>45700</v>
      </c>
      <c r="M594" s="19">
        <v>46795</v>
      </c>
      <c r="N594" s="5"/>
      <c r="O594" s="65"/>
      <c r="P594" s="65"/>
      <c r="Q594" s="65"/>
    </row>
    <row r="595" spans="1:17" ht="15.75" customHeight="1" x14ac:dyDescent="0.25">
      <c r="A595" s="5">
        <v>5</v>
      </c>
      <c r="B595" s="80" t="s">
        <v>1489</v>
      </c>
      <c r="C595" s="5" t="s">
        <v>1482</v>
      </c>
      <c r="D595" s="5" t="s">
        <v>1483</v>
      </c>
      <c r="E595" s="14" t="s">
        <v>93</v>
      </c>
      <c r="F595" s="4" t="s">
        <v>13</v>
      </c>
      <c r="G595" s="5"/>
      <c r="H595" s="5"/>
      <c r="I595" s="81" t="s">
        <v>1484</v>
      </c>
      <c r="J595" s="5">
        <v>2024</v>
      </c>
      <c r="K595" s="17" t="s">
        <v>1429</v>
      </c>
      <c r="L595" s="18">
        <v>45700</v>
      </c>
      <c r="M595" s="19">
        <v>46795</v>
      </c>
      <c r="N595" s="5"/>
      <c r="O595" s="65"/>
      <c r="P595" s="65"/>
      <c r="Q595" s="65"/>
    </row>
    <row r="596" spans="1:17" ht="15.75" customHeight="1" x14ac:dyDescent="0.25">
      <c r="A596" s="5">
        <v>6</v>
      </c>
      <c r="B596" s="80" t="s">
        <v>1490</v>
      </c>
      <c r="C596" s="5" t="s">
        <v>1491</v>
      </c>
      <c r="D596" s="5" t="s">
        <v>1492</v>
      </c>
      <c r="E596" s="14" t="s">
        <v>26</v>
      </c>
      <c r="F596" s="4" t="s">
        <v>13</v>
      </c>
      <c r="G596" s="5"/>
      <c r="H596" s="5"/>
      <c r="I596" s="81" t="s">
        <v>1493</v>
      </c>
      <c r="J596" s="5">
        <v>2024</v>
      </c>
      <c r="K596" s="17" t="s">
        <v>1429</v>
      </c>
      <c r="L596" s="18">
        <v>45700</v>
      </c>
      <c r="M596" s="19">
        <v>46795</v>
      </c>
      <c r="N596" s="5"/>
      <c r="O596" s="65">
        <v>1</v>
      </c>
      <c r="P596" s="65"/>
      <c r="Q596" s="65"/>
    </row>
    <row r="597" spans="1:17" ht="15.75" customHeight="1" x14ac:dyDescent="0.25">
      <c r="A597" s="5">
        <v>7</v>
      </c>
      <c r="B597" s="80" t="s">
        <v>1494</v>
      </c>
      <c r="C597" s="5" t="s">
        <v>1491</v>
      </c>
      <c r="D597" s="5" t="s">
        <v>1492</v>
      </c>
      <c r="E597" s="14" t="s">
        <v>26</v>
      </c>
      <c r="F597" s="4" t="s">
        <v>13</v>
      </c>
      <c r="G597" s="5"/>
      <c r="H597" s="5"/>
      <c r="I597" s="81" t="s">
        <v>1493</v>
      </c>
      <c r="J597" s="5">
        <v>2024</v>
      </c>
      <c r="K597" s="17" t="s">
        <v>1429</v>
      </c>
      <c r="L597" s="18">
        <v>45700</v>
      </c>
      <c r="M597" s="19">
        <v>46795</v>
      </c>
      <c r="N597" s="5"/>
      <c r="O597" s="65"/>
      <c r="P597" s="65"/>
      <c r="Q597" s="65"/>
    </row>
    <row r="598" spans="1:17" ht="15.75" customHeight="1" x14ac:dyDescent="0.25">
      <c r="A598" s="3">
        <v>13</v>
      </c>
      <c r="B598" s="88" t="s">
        <v>1495</v>
      </c>
      <c r="C598" s="3">
        <f t="array" ref="C598">SUMPRODUCT(1/COUNTIF(C599:C602,C599:C602))</f>
        <v>2</v>
      </c>
      <c r="D598" s="3"/>
      <c r="E598" s="84">
        <f>SUM(F598:H598)</f>
        <v>4</v>
      </c>
      <c r="F598" s="85">
        <f t="shared" ref="F598:H598" si="70">COUNTA(F599:F602)</f>
        <v>4</v>
      </c>
      <c r="G598" s="3">
        <f t="shared" si="70"/>
        <v>0</v>
      </c>
      <c r="H598" s="3">
        <f t="shared" si="70"/>
        <v>0</v>
      </c>
      <c r="I598" s="3"/>
      <c r="J598" s="3"/>
      <c r="K598" s="3"/>
      <c r="L598" s="86"/>
      <c r="M598" s="87"/>
      <c r="N598" s="3"/>
      <c r="O598" s="1"/>
      <c r="P598" s="1"/>
      <c r="Q598" s="1"/>
    </row>
    <row r="599" spans="1:17" ht="15.75" customHeight="1" x14ac:dyDescent="0.25">
      <c r="A599" s="5">
        <v>1</v>
      </c>
      <c r="B599" s="80" t="s">
        <v>1496</v>
      </c>
      <c r="C599" s="5" t="s">
        <v>1497</v>
      </c>
      <c r="D599" s="5" t="s">
        <v>1498</v>
      </c>
      <c r="E599" s="14" t="s">
        <v>26</v>
      </c>
      <c r="F599" s="4" t="s">
        <v>13</v>
      </c>
      <c r="G599" s="5"/>
      <c r="H599" s="5"/>
      <c r="I599" s="81" t="s">
        <v>1499</v>
      </c>
      <c r="J599" s="5">
        <v>2023</v>
      </c>
      <c r="K599" s="17" t="s">
        <v>1423</v>
      </c>
      <c r="L599" s="18">
        <v>45308</v>
      </c>
      <c r="M599" s="19">
        <v>46404</v>
      </c>
      <c r="N599" s="5"/>
      <c r="O599" s="65"/>
      <c r="P599" s="65">
        <v>1</v>
      </c>
      <c r="Q599" s="65"/>
    </row>
    <row r="600" spans="1:17" ht="15.75" customHeight="1" x14ac:dyDescent="0.25">
      <c r="A600" s="5">
        <v>2</v>
      </c>
      <c r="B600" s="80" t="s">
        <v>1500</v>
      </c>
      <c r="C600" s="5" t="s">
        <v>1497</v>
      </c>
      <c r="D600" s="5" t="s">
        <v>1498</v>
      </c>
      <c r="E600" s="14" t="s">
        <v>26</v>
      </c>
      <c r="F600" s="4" t="s">
        <v>13</v>
      </c>
      <c r="G600" s="5"/>
      <c r="H600" s="5"/>
      <c r="I600" s="81" t="s">
        <v>1499</v>
      </c>
      <c r="J600" s="5">
        <v>2023</v>
      </c>
      <c r="K600" s="17" t="s">
        <v>1423</v>
      </c>
      <c r="L600" s="18">
        <v>45308</v>
      </c>
      <c r="M600" s="19">
        <v>46404</v>
      </c>
      <c r="N600" s="5"/>
      <c r="O600" s="65"/>
      <c r="P600" s="65"/>
      <c r="Q600" s="65"/>
    </row>
    <row r="601" spans="1:17" ht="15.75" customHeight="1" x14ac:dyDescent="0.25">
      <c r="A601" s="5">
        <v>3</v>
      </c>
      <c r="B601" s="80" t="s">
        <v>1501</v>
      </c>
      <c r="C601" s="5" t="s">
        <v>1497</v>
      </c>
      <c r="D601" s="5" t="s">
        <v>1498</v>
      </c>
      <c r="E601" s="14" t="s">
        <v>26</v>
      </c>
      <c r="F601" s="4" t="s">
        <v>13</v>
      </c>
      <c r="G601" s="5"/>
      <c r="H601" s="5"/>
      <c r="I601" s="81" t="s">
        <v>1499</v>
      </c>
      <c r="J601" s="5">
        <v>2023</v>
      </c>
      <c r="K601" s="17" t="s">
        <v>1423</v>
      </c>
      <c r="L601" s="18">
        <v>45308</v>
      </c>
      <c r="M601" s="19">
        <v>46404</v>
      </c>
      <c r="N601" s="5"/>
      <c r="O601" s="65"/>
      <c r="P601" s="65"/>
      <c r="Q601" s="65"/>
    </row>
    <row r="602" spans="1:17" ht="15.75" customHeight="1" x14ac:dyDescent="0.25">
      <c r="A602" s="5">
        <v>4</v>
      </c>
      <c r="B602" s="80" t="s">
        <v>1502</v>
      </c>
      <c r="C602" s="5" t="s">
        <v>1503</v>
      </c>
      <c r="D602" s="5" t="s">
        <v>1504</v>
      </c>
      <c r="E602" s="14" t="s">
        <v>26</v>
      </c>
      <c r="F602" s="4" t="s">
        <v>13</v>
      </c>
      <c r="G602" s="5"/>
      <c r="H602" s="5"/>
      <c r="I602" s="5"/>
      <c r="J602" s="5">
        <v>2023</v>
      </c>
      <c r="K602" s="17" t="s">
        <v>1423</v>
      </c>
      <c r="L602" s="18">
        <v>45308</v>
      </c>
      <c r="M602" s="19">
        <v>46404</v>
      </c>
      <c r="N602" s="5"/>
      <c r="O602" s="65">
        <v>1</v>
      </c>
      <c r="P602" s="65"/>
      <c r="Q602" s="65"/>
    </row>
    <row r="603" spans="1:17" ht="15.75" customHeight="1" x14ac:dyDescent="0.25">
      <c r="A603" s="3">
        <v>14</v>
      </c>
      <c r="B603" s="88" t="s">
        <v>1505</v>
      </c>
      <c r="C603" s="3">
        <f t="array" ref="C603">SUMPRODUCT(1/COUNTIF(C604:C606,C604:C606))</f>
        <v>1</v>
      </c>
      <c r="D603" s="3"/>
      <c r="E603" s="9">
        <f>SUM(F603:H603)</f>
        <v>3</v>
      </c>
      <c r="F603" s="3">
        <f t="shared" ref="F603:H603" si="71">COUNTA(F604:F606)</f>
        <v>1</v>
      </c>
      <c r="G603" s="3">
        <f t="shared" si="71"/>
        <v>1</v>
      </c>
      <c r="H603" s="3">
        <f t="shared" si="71"/>
        <v>1</v>
      </c>
      <c r="I603" s="3"/>
      <c r="J603" s="3"/>
      <c r="K603" s="3"/>
      <c r="L603" s="86"/>
      <c r="M603" s="87"/>
      <c r="N603" s="3"/>
      <c r="O603" s="1"/>
      <c r="P603" s="1"/>
      <c r="Q603" s="1"/>
    </row>
    <row r="604" spans="1:17" ht="15.75" customHeight="1" x14ac:dyDescent="0.25">
      <c r="A604" s="5">
        <v>1</v>
      </c>
      <c r="B604" s="80" t="s">
        <v>1506</v>
      </c>
      <c r="C604" s="5" t="s">
        <v>1507</v>
      </c>
      <c r="D604" s="5" t="s">
        <v>1508</v>
      </c>
      <c r="E604" s="14" t="s">
        <v>26</v>
      </c>
      <c r="F604" s="4"/>
      <c r="G604" s="5"/>
      <c r="H604" s="5" t="s">
        <v>15</v>
      </c>
      <c r="I604" s="81" t="s">
        <v>1509</v>
      </c>
      <c r="J604" s="5">
        <v>2024</v>
      </c>
      <c r="K604" s="17" t="s">
        <v>1510</v>
      </c>
      <c r="L604" s="18">
        <v>45674</v>
      </c>
      <c r="M604" s="19">
        <v>46769</v>
      </c>
      <c r="N604" s="5"/>
      <c r="O604" s="65"/>
      <c r="P604" s="65"/>
      <c r="Q604" s="65">
        <v>1</v>
      </c>
    </row>
    <row r="605" spans="1:17" ht="15.75" customHeight="1" x14ac:dyDescent="0.25">
      <c r="A605" s="5">
        <v>2</v>
      </c>
      <c r="B605" s="80" t="s">
        <v>1511</v>
      </c>
      <c r="C605" s="5" t="s">
        <v>1507</v>
      </c>
      <c r="D605" s="5" t="s">
        <v>1508</v>
      </c>
      <c r="E605" s="14" t="s">
        <v>26</v>
      </c>
      <c r="F605" s="85"/>
      <c r="G605" s="5" t="s">
        <v>14</v>
      </c>
      <c r="H605" s="3"/>
      <c r="I605" s="81" t="s">
        <v>1509</v>
      </c>
      <c r="J605" s="5">
        <v>2025</v>
      </c>
      <c r="K605" s="17" t="s">
        <v>1512</v>
      </c>
      <c r="L605" s="23">
        <v>46022</v>
      </c>
      <c r="M605" s="24">
        <v>47118</v>
      </c>
      <c r="N605" s="3"/>
      <c r="O605" s="1"/>
      <c r="P605" s="1"/>
      <c r="Q605" s="1"/>
    </row>
    <row r="606" spans="1:17" ht="15.75" customHeight="1" x14ac:dyDescent="0.25">
      <c r="A606" s="5">
        <v>3</v>
      </c>
      <c r="B606" s="80" t="s">
        <v>1513</v>
      </c>
      <c r="C606" s="5" t="s">
        <v>1507</v>
      </c>
      <c r="D606" s="5" t="s">
        <v>1508</v>
      </c>
      <c r="E606" s="14" t="s">
        <v>26</v>
      </c>
      <c r="F606" s="5" t="s">
        <v>13</v>
      </c>
      <c r="G606" s="3"/>
      <c r="H606" s="3"/>
      <c r="I606" s="81" t="s">
        <v>1509</v>
      </c>
      <c r="J606" s="5">
        <v>2025</v>
      </c>
      <c r="K606" s="17" t="s">
        <v>1512</v>
      </c>
      <c r="L606" s="23">
        <v>46022</v>
      </c>
      <c r="M606" s="24">
        <v>47118</v>
      </c>
      <c r="N606" s="3"/>
      <c r="O606" s="1"/>
      <c r="P606" s="1"/>
      <c r="Q606" s="1"/>
    </row>
    <row r="607" spans="1:17" ht="15.75" customHeight="1" x14ac:dyDescent="0.25">
      <c r="A607" s="3">
        <v>15</v>
      </c>
      <c r="B607" s="88" t="s">
        <v>1514</v>
      </c>
      <c r="C607" s="3">
        <f t="array" ref="C607">SUMPRODUCT(1/COUNTIF(C608:C619,C608:C619))</f>
        <v>5.9999999999999991</v>
      </c>
      <c r="D607" s="3"/>
      <c r="E607" s="84">
        <f>SUM(F607:H607)</f>
        <v>12</v>
      </c>
      <c r="F607" s="85">
        <f t="shared" ref="F607:H607" si="72">COUNTA(F608:F619)</f>
        <v>11</v>
      </c>
      <c r="G607" s="3">
        <f t="shared" si="72"/>
        <v>1</v>
      </c>
      <c r="H607" s="3">
        <f t="shared" si="72"/>
        <v>0</v>
      </c>
      <c r="I607" s="3"/>
      <c r="J607" s="3"/>
      <c r="K607" s="3"/>
      <c r="L607" s="86"/>
      <c r="M607" s="87"/>
      <c r="N607" s="3"/>
      <c r="O607" s="1"/>
      <c r="P607" s="1"/>
      <c r="Q607" s="1"/>
    </row>
    <row r="608" spans="1:17" ht="15.75" customHeight="1" x14ac:dyDescent="0.25">
      <c r="A608" s="5">
        <v>1</v>
      </c>
      <c r="B608" s="80" t="s">
        <v>1515</v>
      </c>
      <c r="C608" s="5" t="s">
        <v>1516</v>
      </c>
      <c r="D608" s="5" t="s">
        <v>1517</v>
      </c>
      <c r="E608" s="14" t="s">
        <v>26</v>
      </c>
      <c r="F608" s="4" t="s">
        <v>13</v>
      </c>
      <c r="G608" s="5"/>
      <c r="H608" s="5"/>
      <c r="I608" s="5"/>
      <c r="J608" s="5">
        <v>2024</v>
      </c>
      <c r="K608" s="17" t="s">
        <v>1429</v>
      </c>
      <c r="L608" s="18">
        <v>45700</v>
      </c>
      <c r="M608" s="19">
        <v>46795</v>
      </c>
      <c r="N608" s="5"/>
      <c r="O608" s="65"/>
      <c r="P608" s="65"/>
      <c r="Q608" s="65">
        <v>1</v>
      </c>
    </row>
    <row r="609" spans="1:17" ht="15.75" customHeight="1" x14ac:dyDescent="0.25">
      <c r="A609" s="91">
        <v>2</v>
      </c>
      <c r="B609" s="80" t="s">
        <v>1518</v>
      </c>
      <c r="C609" s="5" t="s">
        <v>1516</v>
      </c>
      <c r="D609" s="5" t="s">
        <v>1517</v>
      </c>
      <c r="E609" s="14" t="s">
        <v>26</v>
      </c>
      <c r="F609" s="4" t="s">
        <v>13</v>
      </c>
      <c r="G609" s="5"/>
      <c r="H609" s="5"/>
      <c r="I609" s="5"/>
      <c r="J609" s="5">
        <v>2024</v>
      </c>
      <c r="K609" s="17" t="s">
        <v>1429</v>
      </c>
      <c r="L609" s="18">
        <v>45700</v>
      </c>
      <c r="M609" s="19">
        <v>46795</v>
      </c>
      <c r="N609" s="5"/>
      <c r="O609" s="65"/>
      <c r="P609" s="65"/>
      <c r="Q609" s="65"/>
    </row>
    <row r="610" spans="1:17" ht="15.75" customHeight="1" x14ac:dyDescent="0.25">
      <c r="A610" s="5">
        <v>3</v>
      </c>
      <c r="B610" s="80" t="s">
        <v>1519</v>
      </c>
      <c r="C610" s="5" t="s">
        <v>1520</v>
      </c>
      <c r="D610" s="5" t="s">
        <v>1521</v>
      </c>
      <c r="E610" s="14" t="s">
        <v>26</v>
      </c>
      <c r="F610" s="4" t="s">
        <v>13</v>
      </c>
      <c r="G610" s="5"/>
      <c r="H610" s="5"/>
      <c r="I610" s="5"/>
      <c r="J610" s="5">
        <v>2025</v>
      </c>
      <c r="K610" s="17" t="s">
        <v>1522</v>
      </c>
      <c r="L610" s="18">
        <v>45817</v>
      </c>
      <c r="M610" s="19">
        <v>46913</v>
      </c>
      <c r="N610" s="5"/>
      <c r="O610" s="65"/>
      <c r="P610" s="65"/>
      <c r="Q610" s="65">
        <v>1</v>
      </c>
    </row>
    <row r="611" spans="1:17" ht="15.75" customHeight="1" x14ac:dyDescent="0.25">
      <c r="A611" s="91">
        <v>4</v>
      </c>
      <c r="B611" s="80" t="s">
        <v>1523</v>
      </c>
      <c r="C611" s="5" t="s">
        <v>1524</v>
      </c>
      <c r="D611" s="5" t="s">
        <v>1525</v>
      </c>
      <c r="E611" s="14" t="s">
        <v>26</v>
      </c>
      <c r="F611" s="4" t="s">
        <v>13</v>
      </c>
      <c r="G611" s="5"/>
      <c r="H611" s="5"/>
      <c r="I611" s="81" t="s">
        <v>1526</v>
      </c>
      <c r="J611" s="5">
        <v>2023</v>
      </c>
      <c r="K611" s="17" t="s">
        <v>1527</v>
      </c>
      <c r="L611" s="18">
        <v>45202</v>
      </c>
      <c r="M611" s="19">
        <v>46298</v>
      </c>
      <c r="N611" s="5" t="s">
        <v>1528</v>
      </c>
      <c r="O611" s="65">
        <v>1</v>
      </c>
      <c r="P611" s="65"/>
      <c r="Q611" s="65"/>
    </row>
    <row r="612" spans="1:17" ht="15.75" customHeight="1" x14ac:dyDescent="0.25">
      <c r="A612" s="5">
        <v>5</v>
      </c>
      <c r="B612" s="80" t="s">
        <v>1529</v>
      </c>
      <c r="C612" s="5" t="s">
        <v>1524</v>
      </c>
      <c r="D612" s="5" t="s">
        <v>1525</v>
      </c>
      <c r="E612" s="14" t="s">
        <v>26</v>
      </c>
      <c r="F612" s="4" t="s">
        <v>13</v>
      </c>
      <c r="G612" s="5"/>
      <c r="H612" s="5"/>
      <c r="I612" s="81" t="s">
        <v>1526</v>
      </c>
      <c r="J612" s="5">
        <v>2023</v>
      </c>
      <c r="K612" s="17" t="s">
        <v>1527</v>
      </c>
      <c r="L612" s="18">
        <v>45202</v>
      </c>
      <c r="M612" s="19">
        <v>46298</v>
      </c>
      <c r="N612" s="5" t="s">
        <v>1528</v>
      </c>
      <c r="O612" s="65"/>
      <c r="P612" s="65"/>
      <c r="Q612" s="65"/>
    </row>
    <row r="613" spans="1:17" ht="15.75" customHeight="1" x14ac:dyDescent="0.25">
      <c r="A613" s="91">
        <v>6</v>
      </c>
      <c r="B613" s="80" t="s">
        <v>1530</v>
      </c>
      <c r="C613" s="5" t="s">
        <v>1524</v>
      </c>
      <c r="D613" s="5" t="s">
        <v>1525</v>
      </c>
      <c r="E613" s="14" t="s">
        <v>26</v>
      </c>
      <c r="F613" s="4" t="s">
        <v>13</v>
      </c>
      <c r="G613" s="5"/>
      <c r="H613" s="5"/>
      <c r="I613" s="81" t="s">
        <v>1526</v>
      </c>
      <c r="J613" s="5">
        <v>2023</v>
      </c>
      <c r="K613" s="17" t="s">
        <v>1527</v>
      </c>
      <c r="L613" s="18">
        <v>45202</v>
      </c>
      <c r="M613" s="19">
        <v>46298</v>
      </c>
      <c r="N613" s="5"/>
      <c r="O613" s="65"/>
      <c r="P613" s="65"/>
      <c r="Q613" s="65"/>
    </row>
    <row r="614" spans="1:17" ht="15.75" customHeight="1" x14ac:dyDescent="0.25">
      <c r="A614" s="5">
        <v>7</v>
      </c>
      <c r="B614" s="80" t="s">
        <v>1531</v>
      </c>
      <c r="C614" s="5" t="s">
        <v>1524</v>
      </c>
      <c r="D614" s="5" t="s">
        <v>1525</v>
      </c>
      <c r="E614" s="14" t="s">
        <v>26</v>
      </c>
      <c r="F614" s="4" t="s">
        <v>13</v>
      </c>
      <c r="G614" s="5"/>
      <c r="H614" s="5"/>
      <c r="I614" s="81" t="s">
        <v>1526</v>
      </c>
      <c r="J614" s="5">
        <v>2023</v>
      </c>
      <c r="K614" s="17" t="s">
        <v>1527</v>
      </c>
      <c r="L614" s="18">
        <v>45202</v>
      </c>
      <c r="M614" s="19">
        <v>46298</v>
      </c>
      <c r="N614" s="5"/>
      <c r="O614" s="65"/>
      <c r="P614" s="65"/>
      <c r="Q614" s="65"/>
    </row>
    <row r="615" spans="1:17" ht="15.75" customHeight="1" x14ac:dyDescent="0.25">
      <c r="A615" s="91">
        <v>8</v>
      </c>
      <c r="B615" s="80" t="s">
        <v>1532</v>
      </c>
      <c r="C615" s="5" t="s">
        <v>1533</v>
      </c>
      <c r="D615" s="5" t="s">
        <v>1534</v>
      </c>
      <c r="E615" s="14" t="s">
        <v>26</v>
      </c>
      <c r="F615" s="4"/>
      <c r="G615" s="5" t="s">
        <v>14</v>
      </c>
      <c r="H615" s="5"/>
      <c r="I615" s="81" t="s">
        <v>1535</v>
      </c>
      <c r="J615" s="5">
        <v>2023</v>
      </c>
      <c r="K615" s="17" t="s">
        <v>1536</v>
      </c>
      <c r="L615" s="23">
        <v>45278</v>
      </c>
      <c r="M615" s="24">
        <v>46374</v>
      </c>
      <c r="N615" s="5"/>
      <c r="O615" s="65"/>
      <c r="P615" s="65">
        <v>1</v>
      </c>
      <c r="Q615" s="65"/>
    </row>
    <row r="616" spans="1:17" ht="15.75" customHeight="1" x14ac:dyDescent="0.25">
      <c r="A616" s="5">
        <v>9</v>
      </c>
      <c r="B616" s="80" t="s">
        <v>1537</v>
      </c>
      <c r="C616" s="5" t="s">
        <v>1538</v>
      </c>
      <c r="D616" s="5" t="s">
        <v>1539</v>
      </c>
      <c r="E616" s="14" t="s">
        <v>26</v>
      </c>
      <c r="F616" s="4" t="s">
        <v>13</v>
      </c>
      <c r="G616" s="5"/>
      <c r="H616" s="5"/>
      <c r="I616" s="5"/>
      <c r="J616" s="5">
        <v>2024</v>
      </c>
      <c r="K616" s="17" t="s">
        <v>1540</v>
      </c>
      <c r="L616" s="23">
        <v>45589</v>
      </c>
      <c r="M616" s="24" t="s">
        <v>1541</v>
      </c>
      <c r="N616" s="5"/>
      <c r="O616" s="65"/>
      <c r="P616" s="65">
        <v>1</v>
      </c>
      <c r="Q616" s="65"/>
    </row>
    <row r="617" spans="1:17" ht="15.75" customHeight="1" x14ac:dyDescent="0.25">
      <c r="A617" s="91">
        <v>10</v>
      </c>
      <c r="B617" s="80" t="s">
        <v>1542</v>
      </c>
      <c r="C617" s="5" t="s">
        <v>1543</v>
      </c>
      <c r="D617" s="5" t="s">
        <v>1544</v>
      </c>
      <c r="E617" s="14" t="s">
        <v>26</v>
      </c>
      <c r="F617" s="4" t="s">
        <v>13</v>
      </c>
      <c r="G617" s="5"/>
      <c r="H617" s="5"/>
      <c r="I617" s="5"/>
      <c r="J617" s="5">
        <v>2024</v>
      </c>
      <c r="K617" s="17" t="s">
        <v>1545</v>
      </c>
      <c r="L617" s="23">
        <v>45638</v>
      </c>
      <c r="M617" s="24">
        <v>46733</v>
      </c>
      <c r="N617" s="5"/>
      <c r="O617" s="65"/>
      <c r="P617" s="65">
        <v>1</v>
      </c>
      <c r="Q617" s="65"/>
    </row>
    <row r="618" spans="1:17" ht="15.75" customHeight="1" x14ac:dyDescent="0.25">
      <c r="A618" s="5">
        <v>11</v>
      </c>
      <c r="B618" s="80" t="s">
        <v>1546</v>
      </c>
      <c r="C618" s="5" t="s">
        <v>1543</v>
      </c>
      <c r="D618" s="5" t="s">
        <v>1544</v>
      </c>
      <c r="E618" s="14" t="s">
        <v>26</v>
      </c>
      <c r="F618" s="4" t="s">
        <v>13</v>
      </c>
      <c r="G618" s="5"/>
      <c r="H618" s="5"/>
      <c r="I618" s="5"/>
      <c r="J618" s="5">
        <v>2024</v>
      </c>
      <c r="K618" s="17" t="s">
        <v>1545</v>
      </c>
      <c r="L618" s="23">
        <v>45638</v>
      </c>
      <c r="M618" s="24">
        <v>46733</v>
      </c>
      <c r="N618" s="5"/>
      <c r="O618" s="65"/>
      <c r="P618" s="65"/>
      <c r="Q618" s="65"/>
    </row>
    <row r="619" spans="1:17" ht="15.75" customHeight="1" x14ac:dyDescent="0.25">
      <c r="A619" s="91">
        <v>12</v>
      </c>
      <c r="B619" s="80" t="s">
        <v>1547</v>
      </c>
      <c r="C619" s="5" t="s">
        <v>1543</v>
      </c>
      <c r="D619" s="5" t="s">
        <v>1544</v>
      </c>
      <c r="E619" s="14" t="s">
        <v>26</v>
      </c>
      <c r="F619" s="4" t="s">
        <v>13</v>
      </c>
      <c r="G619" s="5"/>
      <c r="H619" s="5"/>
      <c r="I619" s="5"/>
      <c r="J619" s="5">
        <v>2024</v>
      </c>
      <c r="K619" s="17" t="s">
        <v>1545</v>
      </c>
      <c r="L619" s="23">
        <v>45638</v>
      </c>
      <c r="M619" s="24">
        <v>46733</v>
      </c>
      <c r="N619" s="5"/>
      <c r="O619" s="65"/>
      <c r="P619" s="65"/>
      <c r="Q619" s="65"/>
    </row>
    <row r="620" spans="1:17" ht="15.75" customHeight="1" x14ac:dyDescent="0.25">
      <c r="A620" s="76">
        <v>16</v>
      </c>
      <c r="B620" s="94" t="s">
        <v>1548</v>
      </c>
      <c r="C620" s="3">
        <f t="array" ref="C620">SUMPRODUCT(1/COUNTIF(C621:C626,C621:C626))</f>
        <v>3.0000000000000004</v>
      </c>
      <c r="D620" s="3"/>
      <c r="E620" s="84">
        <f>SUM(F620:H620)</f>
        <v>6</v>
      </c>
      <c r="F620" s="85">
        <f t="shared" ref="F620:H620" si="73">COUNTA(F621:F626)</f>
        <v>3</v>
      </c>
      <c r="G620" s="85">
        <f t="shared" si="73"/>
        <v>3</v>
      </c>
      <c r="H620" s="85">
        <f t="shared" si="73"/>
        <v>0</v>
      </c>
      <c r="I620" s="3"/>
      <c r="J620" s="3"/>
      <c r="K620" s="3"/>
      <c r="L620" s="86"/>
      <c r="M620" s="87"/>
      <c r="N620" s="3"/>
      <c r="O620" s="1"/>
      <c r="P620" s="1"/>
      <c r="Q620" s="1"/>
    </row>
    <row r="621" spans="1:17" ht="15.75" customHeight="1" x14ac:dyDescent="0.25">
      <c r="A621" s="91">
        <v>1</v>
      </c>
      <c r="B621" s="80" t="s">
        <v>1549</v>
      </c>
      <c r="C621" s="5" t="s">
        <v>1550</v>
      </c>
      <c r="D621" s="5" t="s">
        <v>1551</v>
      </c>
      <c r="E621" s="14" t="s">
        <v>26</v>
      </c>
      <c r="F621" s="4"/>
      <c r="G621" s="5" t="s">
        <v>14</v>
      </c>
      <c r="H621" s="5"/>
      <c r="I621" s="81" t="s">
        <v>1552</v>
      </c>
      <c r="J621" s="5">
        <v>2023</v>
      </c>
      <c r="K621" s="17" t="s">
        <v>1536</v>
      </c>
      <c r="L621" s="23">
        <v>45278</v>
      </c>
      <c r="M621" s="24">
        <v>46374</v>
      </c>
      <c r="N621" s="5" t="s">
        <v>1553</v>
      </c>
      <c r="O621" s="65"/>
      <c r="P621" s="65">
        <v>1</v>
      </c>
      <c r="Q621" s="65"/>
    </row>
    <row r="622" spans="1:17" ht="15.75" customHeight="1" x14ac:dyDescent="0.25">
      <c r="A622" s="91">
        <v>2</v>
      </c>
      <c r="B622" s="80" t="s">
        <v>1554</v>
      </c>
      <c r="C622" s="5" t="s">
        <v>1555</v>
      </c>
      <c r="D622" s="5" t="s">
        <v>1556</v>
      </c>
      <c r="E622" s="14" t="s">
        <v>26</v>
      </c>
      <c r="F622" s="4" t="s">
        <v>13</v>
      </c>
      <c r="G622" s="5"/>
      <c r="H622" s="5"/>
      <c r="I622" s="5" t="s">
        <v>1557</v>
      </c>
      <c r="J622" s="5">
        <v>2025</v>
      </c>
      <c r="K622" s="41" t="s">
        <v>336</v>
      </c>
      <c r="L622" s="23">
        <v>46020</v>
      </c>
      <c r="M622" s="24">
        <v>47116</v>
      </c>
      <c r="N622" s="5" t="s">
        <v>1558</v>
      </c>
      <c r="O622" s="65">
        <v>1</v>
      </c>
      <c r="P622" s="65"/>
      <c r="Q622" s="65"/>
    </row>
    <row r="623" spans="1:17" ht="15.75" customHeight="1" x14ac:dyDescent="0.25">
      <c r="A623" s="91">
        <v>3</v>
      </c>
      <c r="B623" s="80" t="s">
        <v>1559</v>
      </c>
      <c r="C623" s="5" t="s">
        <v>1555</v>
      </c>
      <c r="D623" s="5" t="s">
        <v>1556</v>
      </c>
      <c r="E623" s="14" t="s">
        <v>26</v>
      </c>
      <c r="G623" s="4" t="s">
        <v>14</v>
      </c>
      <c r="H623" s="5"/>
      <c r="I623" s="5" t="s">
        <v>1557</v>
      </c>
      <c r="J623" s="5">
        <v>2025</v>
      </c>
      <c r="K623" s="41" t="s">
        <v>336</v>
      </c>
      <c r="L623" s="23">
        <v>46020</v>
      </c>
      <c r="M623" s="24">
        <v>47116</v>
      </c>
      <c r="N623" s="5" t="s">
        <v>1560</v>
      </c>
      <c r="O623" s="65">
        <v>1</v>
      </c>
      <c r="P623" s="65"/>
      <c r="Q623" s="65"/>
    </row>
    <row r="624" spans="1:17" ht="15.75" customHeight="1" x14ac:dyDescent="0.25">
      <c r="A624" s="91">
        <v>4</v>
      </c>
      <c r="B624" s="80" t="s">
        <v>1561</v>
      </c>
      <c r="C624" s="5" t="s">
        <v>1562</v>
      </c>
      <c r="D624" s="5" t="s">
        <v>1563</v>
      </c>
      <c r="E624" s="14" t="s">
        <v>26</v>
      </c>
      <c r="F624" s="4"/>
      <c r="G624" s="5" t="s">
        <v>14</v>
      </c>
      <c r="H624" s="5"/>
      <c r="I624" s="81" t="s">
        <v>1564</v>
      </c>
      <c r="J624" s="5">
        <v>2024</v>
      </c>
      <c r="K624" s="17" t="s">
        <v>1565</v>
      </c>
      <c r="L624" s="18">
        <v>45671</v>
      </c>
      <c r="M624" s="19">
        <v>46766</v>
      </c>
      <c r="N624" s="5"/>
      <c r="O624" s="65"/>
      <c r="P624" s="65"/>
      <c r="Q624" s="65">
        <v>1</v>
      </c>
    </row>
    <row r="625" spans="1:17" ht="15.75" customHeight="1" x14ac:dyDescent="0.25">
      <c r="A625" s="91">
        <v>5</v>
      </c>
      <c r="B625" s="80" t="s">
        <v>1566</v>
      </c>
      <c r="C625" s="5" t="s">
        <v>1562</v>
      </c>
      <c r="D625" s="5" t="s">
        <v>1563</v>
      </c>
      <c r="E625" s="14" t="s">
        <v>26</v>
      </c>
      <c r="F625" s="4" t="s">
        <v>13</v>
      </c>
      <c r="G625" s="3"/>
      <c r="H625" s="3"/>
      <c r="I625" s="81" t="s">
        <v>1564</v>
      </c>
      <c r="J625" s="5">
        <v>2025</v>
      </c>
      <c r="K625" s="41" t="s">
        <v>336</v>
      </c>
      <c r="L625" s="23">
        <v>46020</v>
      </c>
      <c r="M625" s="24">
        <v>47116</v>
      </c>
      <c r="N625" s="3"/>
      <c r="O625" s="1"/>
      <c r="P625" s="1"/>
      <c r="Q625" s="1"/>
    </row>
    <row r="626" spans="1:17" ht="15.75" customHeight="1" x14ac:dyDescent="0.25">
      <c r="A626" s="91">
        <v>6</v>
      </c>
      <c r="B626" s="80" t="s">
        <v>1567</v>
      </c>
      <c r="C626" s="5" t="s">
        <v>1562</v>
      </c>
      <c r="D626" s="5" t="s">
        <v>1563</v>
      </c>
      <c r="E626" s="14" t="s">
        <v>26</v>
      </c>
      <c r="F626" s="4" t="s">
        <v>13</v>
      </c>
      <c r="G626" s="3"/>
      <c r="H626" s="3"/>
      <c r="I626" s="81" t="s">
        <v>1564</v>
      </c>
      <c r="J626" s="5">
        <v>2025</v>
      </c>
      <c r="K626" s="41" t="s">
        <v>336</v>
      </c>
      <c r="L626" s="23">
        <v>46020</v>
      </c>
      <c r="M626" s="24">
        <v>47116</v>
      </c>
      <c r="N626" s="5" t="s">
        <v>1568</v>
      </c>
      <c r="O626" s="65"/>
      <c r="P626" s="65"/>
      <c r="Q626" s="65"/>
    </row>
    <row r="627" spans="1:17" ht="15.75" customHeight="1" x14ac:dyDescent="0.25">
      <c r="A627" s="3">
        <v>17</v>
      </c>
      <c r="B627" s="88" t="s">
        <v>1569</v>
      </c>
      <c r="C627" s="3">
        <f t="array" ref="C627">SUMPRODUCT(1/COUNTIF(C628:C640,C628:C640))</f>
        <v>6</v>
      </c>
      <c r="D627" s="3"/>
      <c r="E627" s="84">
        <f>SUM(F627:H627)</f>
        <v>13</v>
      </c>
      <c r="F627" s="85">
        <f t="shared" ref="F627:G627" si="74">COUNTA(F628:F640)</f>
        <v>7</v>
      </c>
      <c r="G627" s="3">
        <f t="shared" si="74"/>
        <v>1</v>
      </c>
      <c r="H627" s="3">
        <f>COUNTA(H628:H638)</f>
        <v>5</v>
      </c>
      <c r="I627" s="3"/>
      <c r="J627" s="3"/>
      <c r="K627" s="3"/>
      <c r="L627" s="86"/>
      <c r="M627" s="87"/>
      <c r="N627" s="3"/>
      <c r="O627" s="1"/>
      <c r="P627" s="1"/>
      <c r="Q627" s="1"/>
    </row>
    <row r="628" spans="1:17" ht="15.75" customHeight="1" x14ac:dyDescent="0.25">
      <c r="A628" s="91">
        <v>1</v>
      </c>
      <c r="B628" s="80" t="s">
        <v>1570</v>
      </c>
      <c r="C628" s="5" t="s">
        <v>1571</v>
      </c>
      <c r="D628" s="5" t="s">
        <v>1572</v>
      </c>
      <c r="E628" s="14" t="s">
        <v>26</v>
      </c>
      <c r="F628" s="4"/>
      <c r="G628" s="5"/>
      <c r="H628" s="5" t="s">
        <v>15</v>
      </c>
      <c r="I628" s="81" t="s">
        <v>1573</v>
      </c>
      <c r="J628" s="5">
        <v>2025</v>
      </c>
      <c r="K628" s="17" t="s">
        <v>1574</v>
      </c>
      <c r="L628" s="18">
        <v>45834</v>
      </c>
      <c r="M628" s="19">
        <v>46930</v>
      </c>
      <c r="N628" s="5" t="s">
        <v>1575</v>
      </c>
      <c r="O628" s="65"/>
      <c r="P628" s="65"/>
      <c r="Q628" s="65">
        <v>1</v>
      </c>
    </row>
    <row r="629" spans="1:17" ht="15.75" customHeight="1" x14ac:dyDescent="0.25">
      <c r="A629" s="91">
        <v>2</v>
      </c>
      <c r="B629" s="80" t="s">
        <v>1576</v>
      </c>
      <c r="C629" s="5" t="s">
        <v>1571</v>
      </c>
      <c r="D629" s="5" t="s">
        <v>1572</v>
      </c>
      <c r="E629" s="14" t="s">
        <v>26</v>
      </c>
      <c r="F629" s="4"/>
      <c r="G629" s="5"/>
      <c r="H629" s="5" t="s">
        <v>15</v>
      </c>
      <c r="I629" s="81" t="s">
        <v>1573</v>
      </c>
      <c r="J629" s="5">
        <v>2025</v>
      </c>
      <c r="K629" s="17" t="s">
        <v>1574</v>
      </c>
      <c r="L629" s="18">
        <v>45834</v>
      </c>
      <c r="M629" s="19">
        <v>46930</v>
      </c>
      <c r="N629" s="5" t="s">
        <v>1577</v>
      </c>
      <c r="O629" s="65"/>
      <c r="P629" s="65"/>
      <c r="Q629" s="65"/>
    </row>
    <row r="630" spans="1:17" ht="15.75" customHeight="1" x14ac:dyDescent="0.25">
      <c r="A630" s="91">
        <v>3</v>
      </c>
      <c r="B630" s="80" t="s">
        <v>1578</v>
      </c>
      <c r="C630" s="5" t="s">
        <v>1571</v>
      </c>
      <c r="D630" s="5" t="s">
        <v>1572</v>
      </c>
      <c r="E630" s="14" t="s">
        <v>26</v>
      </c>
      <c r="F630" s="4"/>
      <c r="G630" s="5"/>
      <c r="H630" s="5" t="s">
        <v>15</v>
      </c>
      <c r="I630" s="81" t="s">
        <v>1573</v>
      </c>
      <c r="J630" s="5">
        <v>2025</v>
      </c>
      <c r="K630" s="17" t="s">
        <v>1574</v>
      </c>
      <c r="L630" s="18">
        <v>45834</v>
      </c>
      <c r="M630" s="19">
        <v>46930</v>
      </c>
      <c r="N630" s="5" t="s">
        <v>1579</v>
      </c>
      <c r="O630" s="65"/>
      <c r="P630" s="65"/>
      <c r="Q630" s="65"/>
    </row>
    <row r="631" spans="1:17" ht="15.75" customHeight="1" x14ac:dyDescent="0.25">
      <c r="A631" s="91">
        <v>4</v>
      </c>
      <c r="B631" s="80" t="s">
        <v>1580</v>
      </c>
      <c r="C631" s="5" t="s">
        <v>1571</v>
      </c>
      <c r="D631" s="5" t="s">
        <v>1572</v>
      </c>
      <c r="E631" s="14" t="s">
        <v>26</v>
      </c>
      <c r="F631" s="4"/>
      <c r="G631" s="5"/>
      <c r="H631" s="5" t="s">
        <v>15</v>
      </c>
      <c r="I631" s="81" t="s">
        <v>1573</v>
      </c>
      <c r="J631" s="5">
        <v>2025</v>
      </c>
      <c r="K631" s="17" t="s">
        <v>1574</v>
      </c>
      <c r="L631" s="18">
        <v>45834</v>
      </c>
      <c r="M631" s="19">
        <v>46930</v>
      </c>
      <c r="N631" s="5" t="s">
        <v>1579</v>
      </c>
      <c r="O631" s="65"/>
      <c r="P631" s="65"/>
      <c r="Q631" s="65"/>
    </row>
    <row r="632" spans="1:17" ht="15.75" customHeight="1" x14ac:dyDescent="0.25">
      <c r="A632" s="91">
        <v>5</v>
      </c>
      <c r="B632" s="80" t="s">
        <v>1581</v>
      </c>
      <c r="C632" s="5" t="s">
        <v>1571</v>
      </c>
      <c r="D632" s="5" t="s">
        <v>1572</v>
      </c>
      <c r="E632" s="14" t="s">
        <v>26</v>
      </c>
      <c r="F632" s="4"/>
      <c r="G632" s="5"/>
      <c r="H632" s="5" t="s">
        <v>15</v>
      </c>
      <c r="I632" s="81" t="s">
        <v>1573</v>
      </c>
      <c r="J632" s="5">
        <v>2025</v>
      </c>
      <c r="K632" s="17" t="s">
        <v>1574</v>
      </c>
      <c r="L632" s="18">
        <v>45834</v>
      </c>
      <c r="M632" s="19">
        <v>46930</v>
      </c>
      <c r="N632" s="5" t="s">
        <v>1579</v>
      </c>
      <c r="O632" s="65"/>
      <c r="P632" s="65"/>
      <c r="Q632" s="65"/>
    </row>
    <row r="633" spans="1:17" ht="15.75" customHeight="1" x14ac:dyDescent="0.25">
      <c r="A633" s="91">
        <v>6</v>
      </c>
      <c r="B633" s="80" t="s">
        <v>1582</v>
      </c>
      <c r="C633" s="5" t="s">
        <v>1571</v>
      </c>
      <c r="D633" s="5" t="s">
        <v>1572</v>
      </c>
      <c r="E633" s="14" t="s">
        <v>26</v>
      </c>
      <c r="F633" s="4"/>
      <c r="G633" s="5" t="s">
        <v>14</v>
      </c>
      <c r="I633" s="81" t="s">
        <v>1573</v>
      </c>
      <c r="J633" s="5">
        <v>2025</v>
      </c>
      <c r="K633" s="41" t="s">
        <v>336</v>
      </c>
      <c r="L633" s="23">
        <v>46020</v>
      </c>
      <c r="M633" s="24">
        <v>47116</v>
      </c>
      <c r="N633" s="5"/>
      <c r="O633" s="65"/>
      <c r="P633" s="65"/>
      <c r="Q633" s="65"/>
    </row>
    <row r="634" spans="1:17" ht="15.75" customHeight="1" x14ac:dyDescent="0.25">
      <c r="A634" s="91">
        <v>7</v>
      </c>
      <c r="B634" s="80" t="s">
        <v>1583</v>
      </c>
      <c r="C634" s="5" t="s">
        <v>1584</v>
      </c>
      <c r="D634" s="5" t="s">
        <v>1585</v>
      </c>
      <c r="E634" s="14" t="s">
        <v>26</v>
      </c>
      <c r="F634" s="4" t="s">
        <v>13</v>
      </c>
      <c r="G634" s="5"/>
      <c r="H634" s="5"/>
      <c r="I634" s="81" t="s">
        <v>1586</v>
      </c>
      <c r="J634" s="5">
        <v>2024</v>
      </c>
      <c r="K634" s="17" t="s">
        <v>1587</v>
      </c>
      <c r="L634" s="23">
        <v>45583</v>
      </c>
      <c r="M634" s="24">
        <v>46678</v>
      </c>
      <c r="N634" s="5" t="s">
        <v>1281</v>
      </c>
      <c r="O634" s="65">
        <v>1</v>
      </c>
      <c r="P634" s="65"/>
      <c r="Q634" s="65"/>
    </row>
    <row r="635" spans="1:17" ht="15.75" customHeight="1" x14ac:dyDescent="0.25">
      <c r="A635" s="91">
        <v>8</v>
      </c>
      <c r="B635" s="80" t="s">
        <v>1588</v>
      </c>
      <c r="C635" s="5" t="s">
        <v>1584</v>
      </c>
      <c r="D635" s="5" t="s">
        <v>1585</v>
      </c>
      <c r="E635" s="14" t="s">
        <v>26</v>
      </c>
      <c r="F635" s="4" t="s">
        <v>13</v>
      </c>
      <c r="G635" s="5"/>
      <c r="H635" s="5"/>
      <c r="I635" s="81" t="s">
        <v>1586</v>
      </c>
      <c r="J635" s="5">
        <v>2024</v>
      </c>
      <c r="K635" s="17" t="s">
        <v>1587</v>
      </c>
      <c r="L635" s="23">
        <v>45583</v>
      </c>
      <c r="M635" s="24">
        <v>46678</v>
      </c>
      <c r="N635" s="5" t="s">
        <v>1281</v>
      </c>
      <c r="O635" s="65"/>
      <c r="P635" s="65"/>
      <c r="Q635" s="65"/>
    </row>
    <row r="636" spans="1:17" ht="15.75" customHeight="1" x14ac:dyDescent="0.25">
      <c r="A636" s="91">
        <v>9</v>
      </c>
      <c r="B636" s="80" t="s">
        <v>1589</v>
      </c>
      <c r="C636" s="5" t="s">
        <v>1590</v>
      </c>
      <c r="D636" s="5" t="s">
        <v>1591</v>
      </c>
      <c r="E636" s="14" t="s">
        <v>26</v>
      </c>
      <c r="F636" s="4" t="s">
        <v>13</v>
      </c>
      <c r="G636" s="5"/>
      <c r="H636" s="5"/>
      <c r="I636" s="5" t="s">
        <v>1592</v>
      </c>
      <c r="J636" s="5">
        <v>2023</v>
      </c>
      <c r="K636" s="17" t="s">
        <v>1593</v>
      </c>
      <c r="L636" s="18">
        <v>45264</v>
      </c>
      <c r="M636" s="19">
        <v>46360</v>
      </c>
      <c r="N636" s="5"/>
      <c r="O636" s="65">
        <v>1</v>
      </c>
      <c r="P636" s="65"/>
      <c r="Q636" s="65"/>
    </row>
    <row r="637" spans="1:17" ht="15.75" customHeight="1" x14ac:dyDescent="0.25">
      <c r="A637" s="91">
        <v>10</v>
      </c>
      <c r="B637" s="80" t="s">
        <v>1594</v>
      </c>
      <c r="C637" s="5" t="s">
        <v>1595</v>
      </c>
      <c r="D637" s="5" t="s">
        <v>1596</v>
      </c>
      <c r="E637" s="14" t="s">
        <v>26</v>
      </c>
      <c r="F637" s="4" t="s">
        <v>13</v>
      </c>
      <c r="G637" s="5"/>
      <c r="H637" s="5"/>
      <c r="I637" s="5" t="s">
        <v>1597</v>
      </c>
      <c r="J637" s="5">
        <v>2025</v>
      </c>
      <c r="K637" s="41" t="s">
        <v>336</v>
      </c>
      <c r="L637" s="23">
        <v>46020</v>
      </c>
      <c r="M637" s="24">
        <v>46750</v>
      </c>
      <c r="N637" s="5" t="s">
        <v>1558</v>
      </c>
      <c r="O637" s="65"/>
      <c r="P637" s="65"/>
      <c r="Q637" s="65">
        <v>1</v>
      </c>
    </row>
    <row r="638" spans="1:17" ht="15.75" customHeight="1" x14ac:dyDescent="0.25">
      <c r="A638" s="91">
        <v>11</v>
      </c>
      <c r="B638" s="80" t="s">
        <v>1598</v>
      </c>
      <c r="C638" s="5" t="s">
        <v>1599</v>
      </c>
      <c r="D638" s="5" t="s">
        <v>1600</v>
      </c>
      <c r="E638" s="14" t="s">
        <v>26</v>
      </c>
      <c r="F638" s="4" t="s">
        <v>13</v>
      </c>
      <c r="G638" s="5"/>
      <c r="H638" s="5"/>
      <c r="I638" s="5"/>
      <c r="J638" s="5">
        <v>2024</v>
      </c>
      <c r="K638" s="17" t="s">
        <v>1587</v>
      </c>
      <c r="L638" s="23">
        <v>45583</v>
      </c>
      <c r="M638" s="24">
        <v>46678</v>
      </c>
      <c r="N638" s="5" t="s">
        <v>1601</v>
      </c>
      <c r="O638" s="65">
        <v>1</v>
      </c>
      <c r="P638" s="65"/>
      <c r="Q638" s="65"/>
    </row>
    <row r="639" spans="1:17" ht="15.75" customHeight="1" x14ac:dyDescent="0.25">
      <c r="A639" s="91">
        <v>12</v>
      </c>
      <c r="B639" s="80" t="s">
        <v>1602</v>
      </c>
      <c r="C639" s="5" t="s">
        <v>1599</v>
      </c>
      <c r="D639" s="5" t="s">
        <v>1600</v>
      </c>
      <c r="E639" s="14" t="s">
        <v>26</v>
      </c>
      <c r="F639" s="4" t="s">
        <v>13</v>
      </c>
      <c r="G639" s="3"/>
      <c r="H639" s="3"/>
      <c r="I639" s="3"/>
      <c r="J639" s="5">
        <v>2025</v>
      </c>
      <c r="K639" s="41" t="s">
        <v>336</v>
      </c>
      <c r="L639" s="23">
        <v>46020</v>
      </c>
      <c r="M639" s="24">
        <v>47116</v>
      </c>
      <c r="N639" s="3"/>
      <c r="O639" s="1"/>
      <c r="P639" s="1"/>
      <c r="Q639" s="1"/>
    </row>
    <row r="640" spans="1:17" ht="15.75" customHeight="1" x14ac:dyDescent="0.25">
      <c r="A640" s="91">
        <v>13</v>
      </c>
      <c r="B640" s="80" t="s">
        <v>1603</v>
      </c>
      <c r="C640" s="5" t="s">
        <v>1604</v>
      </c>
      <c r="D640" s="5" t="s">
        <v>1605</v>
      </c>
      <c r="E640" s="14" t="s">
        <v>26</v>
      </c>
      <c r="F640" s="4" t="s">
        <v>13</v>
      </c>
      <c r="G640" s="3"/>
      <c r="H640" s="3"/>
      <c r="I640" s="3"/>
      <c r="J640" s="5">
        <v>2025</v>
      </c>
      <c r="K640" s="41" t="s">
        <v>336</v>
      </c>
      <c r="L640" s="23">
        <v>46020</v>
      </c>
      <c r="M640" s="24">
        <v>47116</v>
      </c>
      <c r="N640" s="3"/>
      <c r="O640" s="1"/>
      <c r="P640" s="1"/>
      <c r="Q640" s="1">
        <v>1</v>
      </c>
    </row>
    <row r="641" spans="1:17" ht="15.75" customHeight="1" x14ac:dyDescent="0.25">
      <c r="A641" s="3">
        <v>18</v>
      </c>
      <c r="B641" s="88" t="s">
        <v>1606</v>
      </c>
      <c r="C641" s="3">
        <f t="array" ref="C641">SUMPRODUCT(1/COUNTIF(C642:C645,C642:C645))</f>
        <v>3</v>
      </c>
      <c r="D641" s="3"/>
      <c r="E641" s="84">
        <f>SUM(F641:H641)</f>
        <v>4</v>
      </c>
      <c r="F641" s="85">
        <f t="shared" ref="F641:H641" si="75">COUNTA(F642:F645)</f>
        <v>4</v>
      </c>
      <c r="G641" s="3">
        <f t="shared" si="75"/>
        <v>0</v>
      </c>
      <c r="H641" s="3">
        <f t="shared" si="75"/>
        <v>0</v>
      </c>
      <c r="I641" s="3"/>
      <c r="J641" s="3"/>
      <c r="K641" s="3"/>
      <c r="L641" s="86"/>
      <c r="M641" s="87"/>
      <c r="N641" s="3"/>
      <c r="O641" s="1"/>
      <c r="P641" s="1"/>
      <c r="Q641" s="1"/>
    </row>
    <row r="642" spans="1:17" ht="15.75" customHeight="1" x14ac:dyDescent="0.25">
      <c r="A642" s="5">
        <v>1</v>
      </c>
      <c r="B642" s="80" t="s">
        <v>1607</v>
      </c>
      <c r="C642" s="5" t="s">
        <v>1608</v>
      </c>
      <c r="D642" s="5" t="s">
        <v>1609</v>
      </c>
      <c r="E642" s="14" t="s">
        <v>26</v>
      </c>
      <c r="F642" s="4" t="s">
        <v>13</v>
      </c>
      <c r="G642" s="5"/>
      <c r="H642" s="5"/>
      <c r="I642" s="81" t="s">
        <v>1610</v>
      </c>
      <c r="J642" s="5">
        <v>2023</v>
      </c>
      <c r="K642" s="17" t="s">
        <v>1593</v>
      </c>
      <c r="L642" s="18">
        <v>45264</v>
      </c>
      <c r="M642" s="19">
        <v>46360</v>
      </c>
      <c r="N642" s="5"/>
      <c r="O642" s="65">
        <v>1</v>
      </c>
      <c r="P642" s="65"/>
      <c r="Q642" s="65"/>
    </row>
    <row r="643" spans="1:17" ht="15.75" customHeight="1" x14ac:dyDescent="0.25">
      <c r="A643" s="5">
        <v>2</v>
      </c>
      <c r="B643" s="82" t="s">
        <v>1611</v>
      </c>
      <c r="C643" s="5" t="s">
        <v>1608</v>
      </c>
      <c r="D643" s="5" t="s">
        <v>1609</v>
      </c>
      <c r="E643" s="14" t="s">
        <v>26</v>
      </c>
      <c r="F643" s="4" t="s">
        <v>13</v>
      </c>
      <c r="G643" s="5"/>
      <c r="H643" s="5"/>
      <c r="I643" s="81" t="s">
        <v>1610</v>
      </c>
      <c r="J643" s="5">
        <v>2024</v>
      </c>
      <c r="K643" s="17" t="s">
        <v>1587</v>
      </c>
      <c r="L643" s="23">
        <v>45583</v>
      </c>
      <c r="M643" s="24">
        <v>46678</v>
      </c>
      <c r="N643" s="5" t="s">
        <v>1601</v>
      </c>
      <c r="O643" s="65"/>
      <c r="P643" s="65"/>
      <c r="Q643" s="65"/>
    </row>
    <row r="644" spans="1:17" ht="15.75" customHeight="1" x14ac:dyDescent="0.25">
      <c r="A644" s="5">
        <v>3</v>
      </c>
      <c r="B644" s="80" t="s">
        <v>1612</v>
      </c>
      <c r="C644" s="5" t="s">
        <v>1613</v>
      </c>
      <c r="D644" s="5" t="s">
        <v>1614</v>
      </c>
      <c r="E644" s="14" t="s">
        <v>96</v>
      </c>
      <c r="F644" s="4" t="s">
        <v>13</v>
      </c>
      <c r="G644" s="5"/>
      <c r="H644" s="5"/>
      <c r="I644" s="81" t="s">
        <v>1615</v>
      </c>
      <c r="J644" s="5">
        <v>2023</v>
      </c>
      <c r="K644" s="17" t="s">
        <v>1593</v>
      </c>
      <c r="L644" s="18">
        <v>45264</v>
      </c>
      <c r="M644" s="19">
        <v>46360</v>
      </c>
      <c r="N644" s="5"/>
      <c r="O644" s="65"/>
      <c r="P644" s="65"/>
      <c r="Q644" s="65"/>
    </row>
    <row r="645" spans="1:17" ht="15.75" customHeight="1" x14ac:dyDescent="0.25">
      <c r="A645" s="5">
        <v>4</v>
      </c>
      <c r="B645" s="80" t="s">
        <v>1616</v>
      </c>
      <c r="C645" s="5" t="s">
        <v>1617</v>
      </c>
      <c r="D645" s="5" t="s">
        <v>1609</v>
      </c>
      <c r="E645" s="14" t="s">
        <v>26</v>
      </c>
      <c r="F645" s="4" t="s">
        <v>13</v>
      </c>
      <c r="G645" s="5"/>
      <c r="H645" s="5"/>
      <c r="I645" s="5"/>
      <c r="J645" s="5">
        <v>2024</v>
      </c>
      <c r="K645" s="17" t="s">
        <v>1587</v>
      </c>
      <c r="L645" s="23">
        <v>45583</v>
      </c>
      <c r="M645" s="24">
        <v>46678</v>
      </c>
      <c r="N645" s="5"/>
      <c r="O645" s="65"/>
      <c r="P645" s="65"/>
      <c r="Q645" s="65">
        <v>1</v>
      </c>
    </row>
    <row r="646" spans="1:17" ht="15.75" customHeight="1" x14ac:dyDescent="0.25">
      <c r="A646" s="95">
        <v>19</v>
      </c>
      <c r="B646" s="94" t="s">
        <v>1618</v>
      </c>
      <c r="C646" s="3">
        <f t="array" ref="C646">SUMPRODUCT(1/COUNTIF(C647:C649,C647:C649))</f>
        <v>2</v>
      </c>
      <c r="D646" s="3"/>
      <c r="E646" s="84">
        <f>SUM(F646:H646)</f>
        <v>3</v>
      </c>
      <c r="F646" s="85">
        <f>COUNTA(F647:F649)</f>
        <v>3</v>
      </c>
      <c r="G646" s="3">
        <f t="shared" ref="G646:H646" si="76">COUNTA(G647:G648)</f>
        <v>0</v>
      </c>
      <c r="H646" s="3">
        <f t="shared" si="76"/>
        <v>0</v>
      </c>
      <c r="I646" s="3"/>
      <c r="J646" s="1"/>
      <c r="K646" s="3"/>
      <c r="L646" s="86"/>
      <c r="M646" s="87"/>
      <c r="N646" s="3"/>
      <c r="O646" s="1"/>
      <c r="P646" s="1"/>
      <c r="Q646" s="1"/>
    </row>
    <row r="647" spans="1:17" ht="15.75" customHeight="1" x14ac:dyDescent="0.25">
      <c r="A647" s="5">
        <v>1</v>
      </c>
      <c r="B647" s="80" t="s">
        <v>1619</v>
      </c>
      <c r="C647" s="5" t="s">
        <v>1620</v>
      </c>
      <c r="D647" s="5" t="s">
        <v>1621</v>
      </c>
      <c r="E647" s="14" t="s">
        <v>26</v>
      </c>
      <c r="F647" s="4" t="s">
        <v>13</v>
      </c>
      <c r="G647" s="5"/>
      <c r="H647" s="5"/>
      <c r="I647" s="81" t="s">
        <v>1622</v>
      </c>
      <c r="J647" s="5">
        <v>2023</v>
      </c>
      <c r="K647" s="17" t="s">
        <v>1593</v>
      </c>
      <c r="L647" s="18">
        <v>45264</v>
      </c>
      <c r="M647" s="19">
        <v>46360</v>
      </c>
      <c r="N647" s="5"/>
      <c r="O647" s="65"/>
      <c r="P647" s="65"/>
      <c r="Q647" s="65">
        <v>1</v>
      </c>
    </row>
    <row r="648" spans="1:17" ht="15.75" customHeight="1" x14ac:dyDescent="0.25">
      <c r="A648" s="5">
        <v>2</v>
      </c>
      <c r="B648" s="80" t="s">
        <v>1623</v>
      </c>
      <c r="C648" s="5" t="s">
        <v>1624</v>
      </c>
      <c r="D648" s="5" t="s">
        <v>1621</v>
      </c>
      <c r="E648" s="14" t="s">
        <v>26</v>
      </c>
      <c r="F648" s="4" t="s">
        <v>13</v>
      </c>
      <c r="G648" s="5"/>
      <c r="H648" s="5"/>
      <c r="I648" s="81" t="s">
        <v>1625</v>
      </c>
      <c r="J648" s="5">
        <v>2023</v>
      </c>
      <c r="K648" s="17" t="s">
        <v>1593</v>
      </c>
      <c r="L648" s="18">
        <v>45264</v>
      </c>
      <c r="M648" s="19">
        <v>46360</v>
      </c>
      <c r="N648" s="5"/>
      <c r="O648" s="65">
        <v>1</v>
      </c>
      <c r="P648" s="65"/>
      <c r="Q648" s="65"/>
    </row>
    <row r="649" spans="1:17" ht="75.75" customHeight="1" x14ac:dyDescent="0.25">
      <c r="A649" s="5">
        <v>3</v>
      </c>
      <c r="B649" s="5" t="s">
        <v>1626</v>
      </c>
      <c r="C649" s="5" t="s">
        <v>1624</v>
      </c>
      <c r="D649" s="5" t="s">
        <v>1621</v>
      </c>
      <c r="E649" s="14" t="s">
        <v>26</v>
      </c>
      <c r="F649" s="4" t="s">
        <v>13</v>
      </c>
      <c r="G649" s="3"/>
      <c r="H649" s="3"/>
      <c r="I649" s="81" t="s">
        <v>1625</v>
      </c>
      <c r="J649" s="5">
        <v>2025</v>
      </c>
      <c r="K649" s="41" t="s">
        <v>336</v>
      </c>
      <c r="L649" s="23">
        <v>46020</v>
      </c>
      <c r="M649" s="24">
        <v>47116</v>
      </c>
      <c r="N649" s="3"/>
      <c r="O649" s="1"/>
      <c r="P649" s="1"/>
      <c r="Q649" s="1"/>
    </row>
    <row r="650" spans="1:17" ht="23.25" customHeight="1" x14ac:dyDescent="0.25">
      <c r="A650" s="95">
        <v>20</v>
      </c>
      <c r="B650" s="94" t="s">
        <v>1627</v>
      </c>
      <c r="C650" s="3">
        <f t="array" ref="C650">SUMPRODUCT(1/COUNTIF(C651:C654,C651:C654))</f>
        <v>1</v>
      </c>
      <c r="D650" s="3"/>
      <c r="E650" s="84">
        <f>SUM(F650:H650)</f>
        <v>4</v>
      </c>
      <c r="F650" s="85">
        <f t="shared" ref="F650:H650" si="77">COUNTA(F651:F654)</f>
        <v>4</v>
      </c>
      <c r="G650" s="3">
        <f t="shared" si="77"/>
        <v>0</v>
      </c>
      <c r="H650" s="3">
        <f t="shared" si="77"/>
        <v>0</v>
      </c>
      <c r="I650" s="3"/>
      <c r="J650" s="3"/>
      <c r="K650" s="3"/>
      <c r="L650" s="86"/>
      <c r="M650" s="87"/>
      <c r="N650" s="3"/>
      <c r="O650" s="1"/>
      <c r="P650" s="1"/>
      <c r="Q650" s="1"/>
    </row>
    <row r="651" spans="1:17" ht="15.75" customHeight="1" x14ac:dyDescent="0.25">
      <c r="A651" s="5">
        <v>1</v>
      </c>
      <c r="B651" s="80" t="s">
        <v>1628</v>
      </c>
      <c r="C651" s="5" t="s">
        <v>1629</v>
      </c>
      <c r="D651" s="5" t="s">
        <v>1630</v>
      </c>
      <c r="E651" s="14" t="s">
        <v>93</v>
      </c>
      <c r="F651" s="4" t="s">
        <v>13</v>
      </c>
      <c r="G651" s="5"/>
      <c r="H651" s="5"/>
      <c r="I651" s="81" t="s">
        <v>1631</v>
      </c>
      <c r="J651" s="5">
        <v>2023</v>
      </c>
      <c r="K651" s="17" t="s">
        <v>1527</v>
      </c>
      <c r="L651" s="18">
        <v>45202</v>
      </c>
      <c r="M651" s="19">
        <v>46298</v>
      </c>
      <c r="N651" s="5" t="s">
        <v>1528</v>
      </c>
      <c r="O651" s="65">
        <v>1</v>
      </c>
      <c r="P651" s="65"/>
      <c r="Q651" s="65"/>
    </row>
    <row r="652" spans="1:17" ht="15.75" customHeight="1" x14ac:dyDescent="0.25">
      <c r="A652" s="5">
        <v>2</v>
      </c>
      <c r="B652" s="80" t="s">
        <v>1632</v>
      </c>
      <c r="C652" s="5" t="s">
        <v>1629</v>
      </c>
      <c r="D652" s="5" t="s">
        <v>1630</v>
      </c>
      <c r="E652" s="14" t="s">
        <v>93</v>
      </c>
      <c r="F652" s="4" t="s">
        <v>13</v>
      </c>
      <c r="G652" s="5"/>
      <c r="H652" s="5"/>
      <c r="I652" s="81" t="s">
        <v>1631</v>
      </c>
      <c r="J652" s="5">
        <v>2023</v>
      </c>
      <c r="K652" s="17" t="s">
        <v>1527</v>
      </c>
      <c r="L652" s="18">
        <v>45202</v>
      </c>
      <c r="M652" s="19">
        <v>46298</v>
      </c>
      <c r="N652" s="5" t="s">
        <v>1528</v>
      </c>
      <c r="O652" s="65"/>
      <c r="P652" s="65"/>
      <c r="Q652" s="65"/>
    </row>
    <row r="653" spans="1:17" ht="15.75" customHeight="1" x14ac:dyDescent="0.25">
      <c r="A653" s="5">
        <v>3</v>
      </c>
      <c r="B653" s="80" t="s">
        <v>1633</v>
      </c>
      <c r="C653" s="5" t="s">
        <v>1629</v>
      </c>
      <c r="D653" s="5" t="s">
        <v>1630</v>
      </c>
      <c r="E653" s="14" t="s">
        <v>93</v>
      </c>
      <c r="F653" s="4" t="s">
        <v>13</v>
      </c>
      <c r="G653" s="5"/>
      <c r="H653" s="5"/>
      <c r="I653" s="81" t="s">
        <v>1631</v>
      </c>
      <c r="J653" s="5">
        <v>2023</v>
      </c>
      <c r="K653" s="17" t="s">
        <v>1527</v>
      </c>
      <c r="L653" s="18">
        <v>45202</v>
      </c>
      <c r="M653" s="19">
        <v>46298</v>
      </c>
      <c r="N653" s="5" t="s">
        <v>1528</v>
      </c>
      <c r="O653" s="65"/>
      <c r="P653" s="65"/>
      <c r="Q653" s="65"/>
    </row>
    <row r="654" spans="1:17" ht="15.75" customHeight="1" x14ac:dyDescent="0.25">
      <c r="A654" s="5">
        <v>4</v>
      </c>
      <c r="B654" s="80" t="s">
        <v>1634</v>
      </c>
      <c r="C654" s="5" t="s">
        <v>1629</v>
      </c>
      <c r="D654" s="5" t="s">
        <v>1630</v>
      </c>
      <c r="E654" s="14" t="s">
        <v>93</v>
      </c>
      <c r="F654" s="4" t="s">
        <v>13</v>
      </c>
      <c r="G654" s="5"/>
      <c r="H654" s="5"/>
      <c r="I654" s="81" t="s">
        <v>1631</v>
      </c>
      <c r="J654" s="5">
        <v>2023</v>
      </c>
      <c r="K654" s="17" t="s">
        <v>1527</v>
      </c>
      <c r="L654" s="18">
        <v>45202</v>
      </c>
      <c r="M654" s="19">
        <v>46298</v>
      </c>
      <c r="N654" s="5" t="s">
        <v>1528</v>
      </c>
      <c r="O654" s="65"/>
      <c r="P654" s="65"/>
      <c r="Q654" s="65"/>
    </row>
    <row r="655" spans="1:17" ht="15.75" customHeight="1" x14ac:dyDescent="0.25">
      <c r="A655" s="3">
        <v>21</v>
      </c>
      <c r="B655" s="88" t="s">
        <v>1635</v>
      </c>
      <c r="C655" s="3">
        <f t="array" ref="C655">SUMPRODUCT(1/COUNTIF(C656:C657,C656:C657))</f>
        <v>1</v>
      </c>
      <c r="D655" s="3"/>
      <c r="E655" s="84">
        <f>SUM(F655:H655)</f>
        <v>2</v>
      </c>
      <c r="F655" s="85">
        <f t="shared" ref="F655:H655" si="78">COUNTA(F656:F657)</f>
        <v>2</v>
      </c>
      <c r="G655" s="3">
        <f t="shared" si="78"/>
        <v>0</v>
      </c>
      <c r="H655" s="3">
        <f t="shared" si="78"/>
        <v>0</v>
      </c>
      <c r="I655" s="3"/>
      <c r="J655" s="3"/>
      <c r="K655" s="3"/>
      <c r="L655" s="86"/>
      <c r="M655" s="87"/>
      <c r="N655" s="3"/>
      <c r="O655" s="1"/>
      <c r="P655" s="1"/>
      <c r="Q655" s="1"/>
    </row>
    <row r="656" spans="1:17" ht="15.75" customHeight="1" x14ac:dyDescent="0.25">
      <c r="A656" s="5">
        <v>1</v>
      </c>
      <c r="B656" s="80" t="s">
        <v>1636</v>
      </c>
      <c r="C656" s="5" t="s">
        <v>1637</v>
      </c>
      <c r="D656" s="5" t="s">
        <v>1638</v>
      </c>
      <c r="E656" s="14" t="s">
        <v>26</v>
      </c>
      <c r="F656" s="4" t="s">
        <v>13</v>
      </c>
      <c r="G656" s="5"/>
      <c r="H656" s="5"/>
      <c r="I656" s="5"/>
      <c r="J656" s="5">
        <v>2025</v>
      </c>
      <c r="K656" s="17" t="s">
        <v>1522</v>
      </c>
      <c r="L656" s="18">
        <v>45817</v>
      </c>
      <c r="M656" s="19">
        <v>46913</v>
      </c>
      <c r="N656" s="5"/>
      <c r="O656" s="65"/>
      <c r="P656" s="65"/>
      <c r="Q656" s="65">
        <v>1</v>
      </c>
    </row>
    <row r="657" spans="1:17" ht="83.25" customHeight="1" x14ac:dyDescent="0.25">
      <c r="A657" s="5">
        <v>2</v>
      </c>
      <c r="B657" s="80" t="s">
        <v>1639</v>
      </c>
      <c r="C657" s="5" t="s">
        <v>1637</v>
      </c>
      <c r="D657" s="5" t="s">
        <v>1638</v>
      </c>
      <c r="E657" s="14" t="s">
        <v>26</v>
      </c>
      <c r="F657" s="4" t="s">
        <v>13</v>
      </c>
      <c r="G657" s="5"/>
      <c r="H657" s="5"/>
      <c r="I657" s="5"/>
      <c r="J657" s="5">
        <v>2025</v>
      </c>
      <c r="K657" s="17" t="s">
        <v>1522</v>
      </c>
      <c r="L657" s="18">
        <v>45817</v>
      </c>
      <c r="M657" s="19">
        <v>46913</v>
      </c>
      <c r="N657" s="5"/>
      <c r="O657" s="65"/>
      <c r="P657" s="65"/>
      <c r="Q657" s="65"/>
    </row>
    <row r="658" spans="1:17" ht="21.75" customHeight="1" x14ac:dyDescent="0.25">
      <c r="A658" s="76">
        <v>22</v>
      </c>
      <c r="B658" s="94" t="s">
        <v>1640</v>
      </c>
      <c r="C658" s="3">
        <f t="array" ref="C658">SUMPRODUCT(1/COUNTIF(C659:C663,C659:C663))</f>
        <v>2</v>
      </c>
      <c r="D658" s="3"/>
      <c r="E658" s="84">
        <f>SUM(F658:H658)</f>
        <v>5</v>
      </c>
      <c r="F658" s="85">
        <f t="shared" ref="F658:H658" si="79">COUNTA(F659:F663)</f>
        <v>5</v>
      </c>
      <c r="G658" s="3">
        <f t="shared" si="79"/>
        <v>0</v>
      </c>
      <c r="H658" s="3">
        <f t="shared" si="79"/>
        <v>0</v>
      </c>
      <c r="I658" s="3"/>
      <c r="J658" s="1"/>
      <c r="K658" s="3"/>
      <c r="L658" s="86"/>
      <c r="M658" s="87"/>
      <c r="N658" s="3"/>
      <c r="O658" s="1"/>
      <c r="P658" s="1"/>
      <c r="Q658" s="1"/>
    </row>
    <row r="659" spans="1:17" ht="15.75" customHeight="1" x14ac:dyDescent="0.25">
      <c r="A659" s="5">
        <v>1</v>
      </c>
      <c r="B659" s="80" t="s">
        <v>1641</v>
      </c>
      <c r="C659" s="5" t="s">
        <v>1642</v>
      </c>
      <c r="D659" s="5" t="s">
        <v>1643</v>
      </c>
      <c r="E659" s="14" t="s">
        <v>46</v>
      </c>
      <c r="F659" s="4" t="s">
        <v>13</v>
      </c>
      <c r="G659" s="5"/>
      <c r="H659" s="5"/>
      <c r="I659" s="81" t="s">
        <v>1644</v>
      </c>
      <c r="J659" s="5">
        <v>2024</v>
      </c>
      <c r="K659" s="17" t="s">
        <v>1540</v>
      </c>
      <c r="L659" s="23">
        <v>45589</v>
      </c>
      <c r="M659" s="24">
        <v>46684</v>
      </c>
      <c r="N659" s="5"/>
      <c r="O659" s="65"/>
      <c r="P659" s="65"/>
      <c r="Q659" s="65">
        <v>1</v>
      </c>
    </row>
    <row r="660" spans="1:17" ht="15.75" customHeight="1" x14ac:dyDescent="0.25">
      <c r="A660" s="5">
        <v>2</v>
      </c>
      <c r="B660" s="80" t="s">
        <v>1645</v>
      </c>
      <c r="C660" s="5" t="s">
        <v>1642</v>
      </c>
      <c r="D660" s="5" t="s">
        <v>1643</v>
      </c>
      <c r="E660" s="14" t="s">
        <v>26</v>
      </c>
      <c r="F660" s="4" t="s">
        <v>13</v>
      </c>
      <c r="G660" s="5"/>
      <c r="H660" s="5"/>
      <c r="I660" s="81" t="s">
        <v>1644</v>
      </c>
      <c r="J660" s="5">
        <v>2024</v>
      </c>
      <c r="K660" s="17" t="s">
        <v>1540</v>
      </c>
      <c r="L660" s="23">
        <v>45589</v>
      </c>
      <c r="M660" s="24">
        <v>46684</v>
      </c>
      <c r="N660" s="5"/>
      <c r="O660" s="65"/>
      <c r="P660" s="65"/>
      <c r="Q660" s="65"/>
    </row>
    <row r="661" spans="1:17" ht="15.75" customHeight="1" x14ac:dyDescent="0.25">
      <c r="A661" s="5">
        <v>3</v>
      </c>
      <c r="B661" s="80" t="s">
        <v>1646</v>
      </c>
      <c r="C661" s="5" t="s">
        <v>1642</v>
      </c>
      <c r="D661" s="5" t="s">
        <v>1643</v>
      </c>
      <c r="E661" s="14" t="s">
        <v>26</v>
      </c>
      <c r="F661" s="4" t="s">
        <v>13</v>
      </c>
      <c r="G661" s="5"/>
      <c r="H661" s="5"/>
      <c r="I661" s="81" t="s">
        <v>1644</v>
      </c>
      <c r="J661" s="5">
        <v>2023</v>
      </c>
      <c r="K661" s="17" t="s">
        <v>1540</v>
      </c>
      <c r="L661" s="23">
        <v>45589</v>
      </c>
      <c r="M661" s="24">
        <v>46684</v>
      </c>
      <c r="N661" s="5"/>
      <c r="O661" s="65"/>
      <c r="P661" s="65"/>
      <c r="Q661" s="65"/>
    </row>
    <row r="662" spans="1:17" ht="15.75" customHeight="1" x14ac:dyDescent="0.25">
      <c r="A662" s="5">
        <v>4</v>
      </c>
      <c r="B662" s="80" t="s">
        <v>1647</v>
      </c>
      <c r="C662" s="5" t="s">
        <v>1648</v>
      </c>
      <c r="D662" s="5" t="s">
        <v>1649</v>
      </c>
      <c r="E662" s="14" t="s">
        <v>26</v>
      </c>
      <c r="F662" s="4" t="s">
        <v>13</v>
      </c>
      <c r="G662" s="5"/>
      <c r="H662" s="5"/>
      <c r="I662" s="5"/>
      <c r="J662" s="5">
        <v>2024</v>
      </c>
      <c r="K662" s="17" t="s">
        <v>1545</v>
      </c>
      <c r="L662" s="23">
        <v>45638</v>
      </c>
      <c r="M662" s="24">
        <v>46733</v>
      </c>
      <c r="N662" s="5"/>
      <c r="O662" s="65"/>
      <c r="P662" s="65">
        <v>1</v>
      </c>
      <c r="Q662" s="65"/>
    </row>
    <row r="663" spans="1:17" ht="15.75" customHeight="1" x14ac:dyDescent="0.25">
      <c r="A663" s="5">
        <v>5</v>
      </c>
      <c r="B663" s="80" t="s">
        <v>1650</v>
      </c>
      <c r="C663" s="5" t="s">
        <v>1648</v>
      </c>
      <c r="D663" s="5" t="s">
        <v>1649</v>
      </c>
      <c r="E663" s="14" t="s">
        <v>26</v>
      </c>
      <c r="F663" s="4" t="s">
        <v>13</v>
      </c>
      <c r="G663" s="5"/>
      <c r="H663" s="5"/>
      <c r="I663" s="5"/>
      <c r="J663" s="5">
        <v>2025</v>
      </c>
      <c r="K663" s="17" t="s">
        <v>1522</v>
      </c>
      <c r="L663" s="18">
        <v>45817</v>
      </c>
      <c r="M663" s="19">
        <v>46913</v>
      </c>
      <c r="N663" s="5"/>
      <c r="O663" s="65"/>
      <c r="P663" s="65"/>
      <c r="Q663" s="65"/>
    </row>
    <row r="664" spans="1:17" ht="26.25" customHeight="1" x14ac:dyDescent="0.25">
      <c r="A664" s="3">
        <v>23</v>
      </c>
      <c r="B664" s="88" t="s">
        <v>1651</v>
      </c>
      <c r="C664" s="3">
        <f t="array" ref="C664">SUMPRODUCT(1/COUNTIF(C665:C668,C665:C668))</f>
        <v>1.9999999999999998</v>
      </c>
      <c r="D664" s="3"/>
      <c r="E664" s="84">
        <f>SUM(F664:H664)</f>
        <v>4</v>
      </c>
      <c r="F664" s="85">
        <f t="shared" ref="F664:H664" si="80">COUNTA(F665:F668)</f>
        <v>4</v>
      </c>
      <c r="G664" s="3">
        <f t="shared" si="80"/>
        <v>0</v>
      </c>
      <c r="H664" s="3">
        <f t="shared" si="80"/>
        <v>0</v>
      </c>
      <c r="I664" s="3"/>
      <c r="J664" s="3"/>
      <c r="K664" s="3"/>
      <c r="L664" s="23"/>
      <c r="M664" s="24"/>
      <c r="N664" s="3"/>
      <c r="O664" s="1"/>
      <c r="P664" s="1"/>
      <c r="Q664" s="1"/>
    </row>
    <row r="665" spans="1:17" ht="15.75" customHeight="1" x14ac:dyDescent="0.25">
      <c r="A665" s="91">
        <v>1</v>
      </c>
      <c r="B665" s="80" t="s">
        <v>1652</v>
      </c>
      <c r="C665" s="5" t="s">
        <v>1653</v>
      </c>
      <c r="D665" s="5" t="s">
        <v>1654</v>
      </c>
      <c r="E665" s="59" t="s">
        <v>96</v>
      </c>
      <c r="F665" s="4" t="s">
        <v>13</v>
      </c>
      <c r="G665" s="5"/>
      <c r="H665" s="5"/>
      <c r="I665" s="81" t="s">
        <v>1655</v>
      </c>
      <c r="J665" s="5">
        <v>2024</v>
      </c>
      <c r="K665" s="17" t="s">
        <v>1545</v>
      </c>
      <c r="L665" s="23">
        <v>45638</v>
      </c>
      <c r="M665" s="24">
        <v>46733</v>
      </c>
      <c r="N665" s="5"/>
      <c r="O665" s="65">
        <v>1</v>
      </c>
      <c r="P665" s="65"/>
      <c r="Q665" s="65"/>
    </row>
    <row r="666" spans="1:17" ht="15.75" customHeight="1" x14ac:dyDescent="0.25">
      <c r="A666" s="91">
        <v>2</v>
      </c>
      <c r="B666" s="80" t="s">
        <v>1656</v>
      </c>
      <c r="C666" s="5" t="s">
        <v>1657</v>
      </c>
      <c r="D666" s="5" t="s">
        <v>1658</v>
      </c>
      <c r="E666" s="14" t="s">
        <v>26</v>
      </c>
      <c r="F666" s="4" t="s">
        <v>13</v>
      </c>
      <c r="G666" s="5"/>
      <c r="H666" s="5"/>
      <c r="I666" s="5"/>
      <c r="J666" s="5">
        <v>2025</v>
      </c>
      <c r="K666" s="17" t="s">
        <v>1522</v>
      </c>
      <c r="L666" s="18">
        <v>45817</v>
      </c>
      <c r="M666" s="19">
        <v>46913</v>
      </c>
      <c r="N666" s="5"/>
      <c r="O666" s="65">
        <v>1</v>
      </c>
      <c r="P666" s="65"/>
      <c r="Q666" s="65"/>
    </row>
    <row r="667" spans="1:17" ht="15.75" customHeight="1" x14ac:dyDescent="0.25">
      <c r="A667" s="91">
        <v>3</v>
      </c>
      <c r="B667" s="80" t="s">
        <v>1659</v>
      </c>
      <c r="C667" s="5" t="s">
        <v>1657</v>
      </c>
      <c r="D667" s="5" t="s">
        <v>1658</v>
      </c>
      <c r="E667" s="14" t="s">
        <v>26</v>
      </c>
      <c r="F667" s="4" t="s">
        <v>13</v>
      </c>
      <c r="G667" s="5"/>
      <c r="H667" s="5"/>
      <c r="I667" s="5"/>
      <c r="J667" s="5">
        <v>2025</v>
      </c>
      <c r="K667" s="17" t="s">
        <v>1522</v>
      </c>
      <c r="L667" s="18">
        <v>45817</v>
      </c>
      <c r="M667" s="19">
        <v>46913</v>
      </c>
      <c r="N667" s="5"/>
      <c r="O667" s="65"/>
      <c r="P667" s="65"/>
      <c r="Q667" s="65"/>
    </row>
    <row r="668" spans="1:17" ht="15.75" customHeight="1" x14ac:dyDescent="0.25">
      <c r="A668" s="91">
        <v>4</v>
      </c>
      <c r="B668" s="80" t="s">
        <v>1660</v>
      </c>
      <c r="C668" s="5" t="s">
        <v>1657</v>
      </c>
      <c r="D668" s="5" t="s">
        <v>1658</v>
      </c>
      <c r="E668" s="14" t="s">
        <v>26</v>
      </c>
      <c r="F668" s="4" t="s">
        <v>13</v>
      </c>
      <c r="G668" s="5"/>
      <c r="H668" s="5"/>
      <c r="I668" s="5"/>
      <c r="J668" s="5">
        <v>2025</v>
      </c>
      <c r="K668" s="17" t="s">
        <v>1522</v>
      </c>
      <c r="L668" s="18">
        <v>45817</v>
      </c>
      <c r="M668" s="19">
        <v>46913</v>
      </c>
      <c r="N668" s="5"/>
      <c r="O668" s="65"/>
      <c r="P668" s="65"/>
      <c r="Q668" s="65"/>
    </row>
    <row r="669" spans="1:17" ht="15.75" customHeight="1" x14ac:dyDescent="0.25">
      <c r="A669" s="76">
        <v>24</v>
      </c>
      <c r="B669" s="94" t="s">
        <v>1661</v>
      </c>
      <c r="C669" s="3">
        <f t="array" ref="C669">SUMPRODUCT(1/COUNTIF(C670:C683,C670:C683))</f>
        <v>5</v>
      </c>
      <c r="D669" s="3"/>
      <c r="E669" s="84">
        <f>SUM(F669:H669)</f>
        <v>14</v>
      </c>
      <c r="F669" s="85">
        <f t="shared" ref="F669:H669" si="81">COUNTA(F670:F683)</f>
        <v>6</v>
      </c>
      <c r="G669" s="3">
        <f t="shared" si="81"/>
        <v>8</v>
      </c>
      <c r="H669" s="3">
        <f t="shared" si="81"/>
        <v>0</v>
      </c>
      <c r="I669" s="3"/>
      <c r="J669" s="3"/>
      <c r="K669" s="3"/>
      <c r="L669" s="86"/>
      <c r="M669" s="87"/>
      <c r="N669" s="3"/>
      <c r="O669" s="1"/>
      <c r="P669" s="1"/>
      <c r="Q669" s="1"/>
    </row>
    <row r="670" spans="1:17" ht="15.75" customHeight="1" x14ac:dyDescent="0.25">
      <c r="A670" s="91">
        <v>1</v>
      </c>
      <c r="B670" s="80" t="s">
        <v>1662</v>
      </c>
      <c r="C670" s="5" t="s">
        <v>1663</v>
      </c>
      <c r="D670" s="5" t="s">
        <v>1664</v>
      </c>
      <c r="E670" s="14" t="s">
        <v>26</v>
      </c>
      <c r="F670" s="4"/>
      <c r="G670" s="5" t="s">
        <v>14</v>
      </c>
      <c r="H670" s="5"/>
      <c r="I670" s="5"/>
      <c r="J670" s="5">
        <v>2024</v>
      </c>
      <c r="K670" s="17" t="s">
        <v>1565</v>
      </c>
      <c r="L670" s="18">
        <v>45671</v>
      </c>
      <c r="M670" s="19">
        <v>46766</v>
      </c>
      <c r="N670" s="5"/>
      <c r="O670" s="65"/>
      <c r="P670" s="65"/>
      <c r="Q670" s="65">
        <v>1</v>
      </c>
    </row>
    <row r="671" spans="1:17" ht="15.75" customHeight="1" x14ac:dyDescent="0.25">
      <c r="A671" s="91">
        <v>2</v>
      </c>
      <c r="B671" s="80" t="s">
        <v>1665</v>
      </c>
      <c r="C671" s="5" t="s">
        <v>1663</v>
      </c>
      <c r="D671" s="5" t="s">
        <v>1664</v>
      </c>
      <c r="E671" s="14" t="s">
        <v>26</v>
      </c>
      <c r="F671" s="4"/>
      <c r="G671" s="5" t="s">
        <v>14</v>
      </c>
      <c r="H671" s="5"/>
      <c r="I671" s="5"/>
      <c r="J671" s="5">
        <v>2024</v>
      </c>
      <c r="K671" s="17" t="s">
        <v>1565</v>
      </c>
      <c r="L671" s="18">
        <v>45671</v>
      </c>
      <c r="M671" s="19">
        <v>46766</v>
      </c>
      <c r="N671" s="5"/>
      <c r="O671" s="65"/>
      <c r="P671" s="65"/>
      <c r="Q671" s="65"/>
    </row>
    <row r="672" spans="1:17" ht="15.75" customHeight="1" x14ac:dyDescent="0.25">
      <c r="A672" s="91">
        <v>3</v>
      </c>
      <c r="B672" s="80" t="s">
        <v>1666</v>
      </c>
      <c r="C672" s="5" t="s">
        <v>1663</v>
      </c>
      <c r="D672" s="5" t="s">
        <v>1664</v>
      </c>
      <c r="E672" s="14" t="s">
        <v>26</v>
      </c>
      <c r="F672" s="4"/>
      <c r="G672" s="5" t="s">
        <v>14</v>
      </c>
      <c r="H672" s="5"/>
      <c r="I672" s="5"/>
      <c r="J672" s="5">
        <v>2024</v>
      </c>
      <c r="K672" s="17" t="s">
        <v>1565</v>
      </c>
      <c r="L672" s="18">
        <v>45671</v>
      </c>
      <c r="M672" s="19">
        <v>46766</v>
      </c>
      <c r="N672" s="5"/>
      <c r="O672" s="65"/>
      <c r="P672" s="65"/>
      <c r="Q672" s="65"/>
    </row>
    <row r="673" spans="1:17" ht="15.75" customHeight="1" x14ac:dyDescent="0.25">
      <c r="A673" s="91">
        <v>4</v>
      </c>
      <c r="B673" s="80" t="s">
        <v>1667</v>
      </c>
      <c r="C673" s="5" t="s">
        <v>1663</v>
      </c>
      <c r="D673" s="5" t="s">
        <v>1664</v>
      </c>
      <c r="E673" s="14" t="s">
        <v>26</v>
      </c>
      <c r="F673" s="4"/>
      <c r="G673" s="5" t="s">
        <v>14</v>
      </c>
      <c r="H673" s="5"/>
      <c r="I673" s="5"/>
      <c r="J673" s="5">
        <v>2024</v>
      </c>
      <c r="K673" s="17" t="s">
        <v>1565</v>
      </c>
      <c r="L673" s="18">
        <v>45671</v>
      </c>
      <c r="M673" s="19">
        <v>46766</v>
      </c>
      <c r="N673" s="5"/>
      <c r="O673" s="65"/>
      <c r="P673" s="65"/>
      <c r="Q673" s="65"/>
    </row>
    <row r="674" spans="1:17" ht="15.75" customHeight="1" x14ac:dyDescent="0.25">
      <c r="A674" s="91">
        <v>5</v>
      </c>
      <c r="B674" s="80" t="s">
        <v>1668</v>
      </c>
      <c r="C674" s="5" t="s">
        <v>1663</v>
      </c>
      <c r="D674" s="5" t="s">
        <v>1664</v>
      </c>
      <c r="E674" s="14" t="s">
        <v>26</v>
      </c>
      <c r="F674" s="4"/>
      <c r="G674" s="5" t="s">
        <v>14</v>
      </c>
      <c r="H674" s="5"/>
      <c r="I674" s="5"/>
      <c r="J674" s="5">
        <v>2024</v>
      </c>
      <c r="K674" s="17" t="s">
        <v>1565</v>
      </c>
      <c r="L674" s="18">
        <v>45671</v>
      </c>
      <c r="M674" s="19">
        <v>46766</v>
      </c>
      <c r="N674" s="5"/>
      <c r="O674" s="65"/>
      <c r="P674" s="65"/>
      <c r="Q674" s="65"/>
    </row>
    <row r="675" spans="1:17" ht="15.75" customHeight="1" x14ac:dyDescent="0.25">
      <c r="A675" s="91">
        <v>6</v>
      </c>
      <c r="B675" s="80" t="s">
        <v>1669</v>
      </c>
      <c r="C675" s="5" t="s">
        <v>1670</v>
      </c>
      <c r="D675" s="5" t="s">
        <v>1671</v>
      </c>
      <c r="E675" s="14" t="s">
        <v>46</v>
      </c>
      <c r="F675" s="4"/>
      <c r="G675" s="5" t="s">
        <v>14</v>
      </c>
      <c r="H675" s="5"/>
      <c r="I675" s="81" t="s">
        <v>1672</v>
      </c>
      <c r="J675" s="5">
        <v>2024</v>
      </c>
      <c r="K675" s="17" t="s">
        <v>1565</v>
      </c>
      <c r="L675" s="18">
        <v>45671</v>
      </c>
      <c r="M675" s="19">
        <v>46766</v>
      </c>
      <c r="N675" s="5"/>
      <c r="O675" s="65"/>
      <c r="P675" s="65">
        <v>1</v>
      </c>
      <c r="Q675" s="65"/>
    </row>
    <row r="676" spans="1:17" ht="15.75" customHeight="1" x14ac:dyDescent="0.25">
      <c r="A676" s="91">
        <v>7</v>
      </c>
      <c r="B676" s="80" t="s">
        <v>1673</v>
      </c>
      <c r="C676" s="5" t="s">
        <v>1670</v>
      </c>
      <c r="D676" s="5" t="s">
        <v>1671</v>
      </c>
      <c r="E676" s="14" t="s">
        <v>46</v>
      </c>
      <c r="F676" s="4"/>
      <c r="G676" s="5" t="s">
        <v>14</v>
      </c>
      <c r="H676" s="5"/>
      <c r="I676" s="81" t="s">
        <v>1672</v>
      </c>
      <c r="J676" s="5">
        <v>2024</v>
      </c>
      <c r="K676" s="17" t="s">
        <v>1565</v>
      </c>
      <c r="L676" s="18">
        <v>45671</v>
      </c>
      <c r="M676" s="19">
        <v>46766</v>
      </c>
      <c r="N676" s="5"/>
      <c r="O676" s="65"/>
      <c r="P676" s="65"/>
      <c r="Q676" s="65"/>
    </row>
    <row r="677" spans="1:17" ht="15.75" customHeight="1" x14ac:dyDescent="0.25">
      <c r="A677" s="91">
        <v>8</v>
      </c>
      <c r="B677" s="80" t="s">
        <v>1674</v>
      </c>
      <c r="C677" s="5" t="s">
        <v>1670</v>
      </c>
      <c r="D677" s="5" t="s">
        <v>1671</v>
      </c>
      <c r="E677" s="14" t="s">
        <v>46</v>
      </c>
      <c r="F677" s="4"/>
      <c r="G677" s="5" t="s">
        <v>14</v>
      </c>
      <c r="H677" s="5"/>
      <c r="I677" s="81" t="s">
        <v>1672</v>
      </c>
      <c r="J677" s="5">
        <v>2024</v>
      </c>
      <c r="K677" s="17" t="s">
        <v>1565</v>
      </c>
      <c r="L677" s="18">
        <v>45671</v>
      </c>
      <c r="M677" s="19">
        <v>46766</v>
      </c>
      <c r="N677" s="5"/>
      <c r="O677" s="65"/>
      <c r="P677" s="65"/>
      <c r="Q677" s="65"/>
    </row>
    <row r="678" spans="1:17" ht="15.75" customHeight="1" x14ac:dyDescent="0.25">
      <c r="A678" s="91">
        <v>9</v>
      </c>
      <c r="B678" s="80" t="s">
        <v>1675</v>
      </c>
      <c r="C678" s="5" t="s">
        <v>1676</v>
      </c>
      <c r="D678" s="5" t="s">
        <v>1677</v>
      </c>
      <c r="E678" s="14" t="s">
        <v>26</v>
      </c>
      <c r="F678" s="4" t="s">
        <v>13</v>
      </c>
      <c r="G678" s="5"/>
      <c r="H678" s="5"/>
      <c r="I678" s="81" t="s">
        <v>1678</v>
      </c>
      <c r="J678" s="5">
        <v>2024</v>
      </c>
      <c r="K678" s="17" t="s">
        <v>1679</v>
      </c>
      <c r="L678" s="18">
        <v>45628</v>
      </c>
      <c r="M678" s="19">
        <v>46723</v>
      </c>
      <c r="N678" s="5"/>
      <c r="O678" s="65"/>
      <c r="P678" s="65"/>
      <c r="Q678" s="65">
        <v>1</v>
      </c>
    </row>
    <row r="679" spans="1:17" ht="15.75" customHeight="1" x14ac:dyDescent="0.25">
      <c r="A679" s="91">
        <v>10</v>
      </c>
      <c r="B679" s="80" t="s">
        <v>1680</v>
      </c>
      <c r="C679" s="5" t="s">
        <v>1676</v>
      </c>
      <c r="D679" s="5" t="s">
        <v>1677</v>
      </c>
      <c r="E679" s="14" t="s">
        <v>26</v>
      </c>
      <c r="F679" s="4" t="s">
        <v>13</v>
      </c>
      <c r="G679" s="5"/>
      <c r="H679" s="5"/>
      <c r="I679" s="81" t="s">
        <v>1678</v>
      </c>
      <c r="J679" s="5">
        <v>2024</v>
      </c>
      <c r="K679" s="17" t="s">
        <v>1679</v>
      </c>
      <c r="L679" s="18">
        <v>45628</v>
      </c>
      <c r="M679" s="19">
        <v>46723</v>
      </c>
      <c r="N679" s="5"/>
      <c r="O679" s="65"/>
      <c r="P679" s="65"/>
      <c r="Q679" s="65"/>
    </row>
    <row r="680" spans="1:17" ht="15.75" customHeight="1" x14ac:dyDescent="0.25">
      <c r="A680" s="91">
        <v>11</v>
      </c>
      <c r="B680" s="80" t="s">
        <v>1681</v>
      </c>
      <c r="C680" s="5" t="s">
        <v>1676</v>
      </c>
      <c r="D680" s="5" t="s">
        <v>1677</v>
      </c>
      <c r="E680" s="14" t="s">
        <v>26</v>
      </c>
      <c r="F680" s="4" t="s">
        <v>13</v>
      </c>
      <c r="G680" s="5"/>
      <c r="H680" s="5"/>
      <c r="I680" s="81" t="s">
        <v>1678</v>
      </c>
      <c r="J680" s="5">
        <v>2024</v>
      </c>
      <c r="K680" s="17" t="s">
        <v>1679</v>
      </c>
      <c r="L680" s="18">
        <v>45628</v>
      </c>
      <c r="M680" s="19">
        <v>46723</v>
      </c>
      <c r="N680" s="5" t="s">
        <v>1682</v>
      </c>
      <c r="O680" s="65"/>
      <c r="P680" s="65"/>
      <c r="Q680" s="65"/>
    </row>
    <row r="681" spans="1:17" ht="15.75" customHeight="1" x14ac:dyDescent="0.25">
      <c r="A681" s="91">
        <v>12</v>
      </c>
      <c r="B681" s="80" t="s">
        <v>1683</v>
      </c>
      <c r="C681" s="5" t="s">
        <v>1684</v>
      </c>
      <c r="D681" s="5" t="s">
        <v>1685</v>
      </c>
      <c r="E681" s="14" t="s">
        <v>26</v>
      </c>
      <c r="F681" s="4" t="s">
        <v>13</v>
      </c>
      <c r="G681" s="5"/>
      <c r="H681" s="5"/>
      <c r="I681" s="81" t="s">
        <v>1686</v>
      </c>
      <c r="J681" s="5">
        <v>2024</v>
      </c>
      <c r="K681" s="17" t="s">
        <v>1679</v>
      </c>
      <c r="L681" s="18">
        <v>45628</v>
      </c>
      <c r="M681" s="19">
        <v>46723</v>
      </c>
      <c r="N681" s="5" t="s">
        <v>1687</v>
      </c>
      <c r="O681" s="65"/>
      <c r="P681" s="65"/>
      <c r="Q681" s="65">
        <v>1</v>
      </c>
    </row>
    <row r="682" spans="1:17" ht="15.75" customHeight="1" x14ac:dyDescent="0.25">
      <c r="A682" s="91">
        <v>13</v>
      </c>
      <c r="B682" s="80" t="s">
        <v>1688</v>
      </c>
      <c r="C682" s="5" t="s">
        <v>1689</v>
      </c>
      <c r="D682" s="5" t="s">
        <v>1690</v>
      </c>
      <c r="E682" s="14" t="s">
        <v>46</v>
      </c>
      <c r="F682" s="4" t="s">
        <v>13</v>
      </c>
      <c r="G682" s="5"/>
      <c r="H682" s="5"/>
      <c r="I682" s="81" t="s">
        <v>1691</v>
      </c>
      <c r="J682" s="5">
        <v>2024</v>
      </c>
      <c r="K682" s="17" t="s">
        <v>1692</v>
      </c>
      <c r="L682" s="23">
        <v>45652</v>
      </c>
      <c r="M682" s="24">
        <v>46747</v>
      </c>
      <c r="N682" s="5" t="s">
        <v>1687</v>
      </c>
      <c r="O682" s="65"/>
      <c r="P682" s="65">
        <v>1</v>
      </c>
      <c r="Q682" s="65"/>
    </row>
    <row r="683" spans="1:17" ht="15.75" customHeight="1" x14ac:dyDescent="0.25">
      <c r="A683" s="91">
        <v>14</v>
      </c>
      <c r="B683" s="80" t="s">
        <v>1693</v>
      </c>
      <c r="C683" s="5" t="s">
        <v>1689</v>
      </c>
      <c r="D683" s="5" t="s">
        <v>1690</v>
      </c>
      <c r="E683" s="14" t="s">
        <v>46</v>
      </c>
      <c r="F683" s="4" t="s">
        <v>13</v>
      </c>
      <c r="G683" s="5"/>
      <c r="H683" s="5"/>
      <c r="I683" s="81" t="s">
        <v>1691</v>
      </c>
      <c r="J683" s="5">
        <v>2024</v>
      </c>
      <c r="K683" s="17" t="s">
        <v>1692</v>
      </c>
      <c r="L683" s="23">
        <v>45652</v>
      </c>
      <c r="M683" s="24">
        <v>46747</v>
      </c>
      <c r="N683" s="5"/>
      <c r="O683" s="65"/>
      <c r="P683" s="65"/>
      <c r="Q683" s="65"/>
    </row>
    <row r="684" spans="1:17" ht="15.75" customHeight="1" x14ac:dyDescent="0.25">
      <c r="A684" s="3">
        <v>25</v>
      </c>
      <c r="B684" s="88" t="s">
        <v>1694</v>
      </c>
      <c r="C684" s="3">
        <f t="array" ref="C684">SUMPRODUCT(1/COUNTIF(C685:C687,C685:C687))</f>
        <v>1</v>
      </c>
      <c r="D684" s="3"/>
      <c r="E684" s="84">
        <f>SUM(F684:H684)</f>
        <v>3</v>
      </c>
      <c r="F684" s="85">
        <f t="shared" ref="F684:H684" si="82">COUNTA(F685:F687)</f>
        <v>3</v>
      </c>
      <c r="G684" s="3">
        <f t="shared" si="82"/>
        <v>0</v>
      </c>
      <c r="H684" s="3">
        <f t="shared" si="82"/>
        <v>0</v>
      </c>
      <c r="I684" s="3"/>
      <c r="J684" s="3"/>
      <c r="K684" s="3"/>
      <c r="L684" s="86"/>
      <c r="M684" s="87"/>
      <c r="N684" s="3"/>
      <c r="O684" s="1"/>
      <c r="P684" s="1"/>
      <c r="Q684" s="1"/>
    </row>
    <row r="685" spans="1:17" ht="15.75" customHeight="1" x14ac:dyDescent="0.25">
      <c r="A685" s="5">
        <v>1</v>
      </c>
      <c r="B685" s="80" t="s">
        <v>1695</v>
      </c>
      <c r="C685" s="5" t="s">
        <v>1696</v>
      </c>
      <c r="D685" s="5" t="s">
        <v>1697</v>
      </c>
      <c r="E685" s="14" t="s">
        <v>26</v>
      </c>
      <c r="F685" s="4" t="s">
        <v>13</v>
      </c>
      <c r="G685" s="5"/>
      <c r="H685" s="5"/>
      <c r="I685" s="81" t="s">
        <v>1698</v>
      </c>
      <c r="J685" s="5">
        <v>2024</v>
      </c>
      <c r="K685" s="17" t="s">
        <v>1679</v>
      </c>
      <c r="L685" s="18">
        <v>45628</v>
      </c>
      <c r="M685" s="19">
        <v>46723</v>
      </c>
      <c r="N685" s="5" t="s">
        <v>1687</v>
      </c>
      <c r="O685" s="65"/>
      <c r="P685" s="65"/>
      <c r="Q685" s="65">
        <v>1</v>
      </c>
    </row>
    <row r="686" spans="1:17" ht="15.75" customHeight="1" x14ac:dyDescent="0.25">
      <c r="A686" s="91">
        <v>2</v>
      </c>
      <c r="B686" s="80" t="s">
        <v>1699</v>
      </c>
      <c r="C686" s="5" t="s">
        <v>1696</v>
      </c>
      <c r="D686" s="5" t="s">
        <v>1697</v>
      </c>
      <c r="E686" s="14" t="s">
        <v>26</v>
      </c>
      <c r="F686" s="4" t="s">
        <v>13</v>
      </c>
      <c r="G686" s="5"/>
      <c r="H686" s="5"/>
      <c r="I686" s="81" t="s">
        <v>1698</v>
      </c>
      <c r="J686" s="5">
        <v>2024</v>
      </c>
      <c r="K686" s="17" t="s">
        <v>1679</v>
      </c>
      <c r="L686" s="18">
        <v>45628</v>
      </c>
      <c r="M686" s="19">
        <v>46723</v>
      </c>
      <c r="N686" s="5"/>
      <c r="O686" s="65"/>
      <c r="P686" s="65"/>
      <c r="Q686" s="65"/>
    </row>
    <row r="687" spans="1:17" ht="15.75" customHeight="1" x14ac:dyDescent="0.25">
      <c r="A687" s="5">
        <v>3</v>
      </c>
      <c r="B687" s="80" t="s">
        <v>1700</v>
      </c>
      <c r="C687" s="5" t="s">
        <v>1696</v>
      </c>
      <c r="D687" s="5" t="s">
        <v>1697</v>
      </c>
      <c r="E687" s="14" t="s">
        <v>26</v>
      </c>
      <c r="F687" s="4" t="s">
        <v>13</v>
      </c>
      <c r="G687" s="5"/>
      <c r="H687" s="5"/>
      <c r="I687" s="81" t="s">
        <v>1698</v>
      </c>
      <c r="J687" s="5">
        <v>2024</v>
      </c>
      <c r="K687" s="17" t="s">
        <v>1679</v>
      </c>
      <c r="L687" s="18">
        <v>45628</v>
      </c>
      <c r="M687" s="19">
        <v>46723</v>
      </c>
      <c r="N687" s="5"/>
      <c r="O687" s="65"/>
      <c r="P687" s="65"/>
      <c r="Q687" s="65"/>
    </row>
    <row r="688" spans="1:17" ht="15.75" customHeight="1" x14ac:dyDescent="0.25">
      <c r="A688" s="3">
        <v>26</v>
      </c>
      <c r="B688" s="88" t="s">
        <v>1701</v>
      </c>
      <c r="C688" s="3">
        <f t="array" ref="C688">SUMPRODUCT(1/COUNTIF(C689,C689))</f>
        <v>1</v>
      </c>
      <c r="D688" s="3"/>
      <c r="E688" s="84">
        <f>SUM(F688:H688)</f>
        <v>1</v>
      </c>
      <c r="F688" s="85">
        <f t="shared" ref="F688:H688" si="83">COUNTA(F689)</f>
        <v>1</v>
      </c>
      <c r="G688" s="3">
        <f t="shared" si="83"/>
        <v>0</v>
      </c>
      <c r="H688" s="3">
        <f t="shared" si="83"/>
        <v>0</v>
      </c>
      <c r="I688" s="3"/>
      <c r="J688" s="3"/>
      <c r="K688" s="3"/>
      <c r="L688" s="86"/>
      <c r="M688" s="87"/>
      <c r="N688" s="3"/>
      <c r="O688" s="1"/>
      <c r="P688" s="1"/>
      <c r="Q688" s="1"/>
    </row>
    <row r="689" spans="1:17" ht="79.5" customHeight="1" x14ac:dyDescent="0.25">
      <c r="A689" s="91">
        <v>1</v>
      </c>
      <c r="B689" s="80" t="s">
        <v>1702</v>
      </c>
      <c r="C689" s="5" t="s">
        <v>1703</v>
      </c>
      <c r="D689" s="5" t="s">
        <v>1704</v>
      </c>
      <c r="E689" s="14" t="s">
        <v>26</v>
      </c>
      <c r="F689" s="4" t="s">
        <v>13</v>
      </c>
      <c r="G689" s="5"/>
      <c r="H689" s="5"/>
      <c r="I689" s="81" t="s">
        <v>1705</v>
      </c>
      <c r="J689" s="5">
        <v>2024</v>
      </c>
      <c r="K689" s="17" t="s">
        <v>1679</v>
      </c>
      <c r="L689" s="18">
        <v>45628</v>
      </c>
      <c r="M689" s="19">
        <v>46723</v>
      </c>
      <c r="N689" s="5" t="s">
        <v>1682</v>
      </c>
      <c r="O689" s="65">
        <v>1</v>
      </c>
      <c r="P689" s="65"/>
      <c r="Q689" s="65"/>
    </row>
    <row r="690" spans="1:17" ht="18" customHeight="1" x14ac:dyDescent="0.25">
      <c r="A690" s="76">
        <v>27</v>
      </c>
      <c r="B690" s="94" t="s">
        <v>1706</v>
      </c>
      <c r="C690" s="3">
        <f t="array" ref="C690">SUMPRODUCT(1/COUNTIF(C691:C697,C691:C697))</f>
        <v>6</v>
      </c>
      <c r="D690" s="3"/>
      <c r="E690" s="84">
        <f>SUM(F690:H690)</f>
        <v>7</v>
      </c>
      <c r="F690" s="85">
        <f t="shared" ref="F690:H690" si="84">COUNTA(F691:F697)</f>
        <v>6</v>
      </c>
      <c r="G690" s="3">
        <f t="shared" si="84"/>
        <v>1</v>
      </c>
      <c r="H690" s="3">
        <f t="shared" si="84"/>
        <v>0</v>
      </c>
      <c r="I690" s="3"/>
      <c r="J690" s="3"/>
      <c r="K690" s="3"/>
      <c r="L690" s="86"/>
      <c r="M690" s="87"/>
      <c r="N690" s="3"/>
      <c r="O690" s="1"/>
      <c r="P690" s="1"/>
      <c r="Q690" s="1"/>
    </row>
    <row r="691" spans="1:17" ht="15.75" customHeight="1" x14ac:dyDescent="0.25">
      <c r="A691" s="91">
        <v>1</v>
      </c>
      <c r="B691" s="80" t="s">
        <v>1707</v>
      </c>
      <c r="C691" s="5" t="s">
        <v>1708</v>
      </c>
      <c r="D691" s="5" t="s">
        <v>1709</v>
      </c>
      <c r="E691" s="14" t="s">
        <v>26</v>
      </c>
      <c r="F691" s="4"/>
      <c r="G691" s="5" t="s">
        <v>14</v>
      </c>
      <c r="H691" s="5"/>
      <c r="I691" s="81" t="s">
        <v>1710</v>
      </c>
      <c r="J691" s="5">
        <v>2023</v>
      </c>
      <c r="K691" s="17" t="s">
        <v>1536</v>
      </c>
      <c r="L691" s="23">
        <v>45278</v>
      </c>
      <c r="M691" s="24">
        <v>46374</v>
      </c>
      <c r="N691" s="5"/>
      <c r="O691" s="65">
        <v>1</v>
      </c>
      <c r="P691" s="65"/>
      <c r="Q691" s="65"/>
    </row>
    <row r="692" spans="1:17" ht="15.75" customHeight="1" x14ac:dyDescent="0.25">
      <c r="A692" s="91">
        <v>2</v>
      </c>
      <c r="B692" s="80" t="s">
        <v>1711</v>
      </c>
      <c r="C692" s="5" t="s">
        <v>1712</v>
      </c>
      <c r="D692" s="5" t="s">
        <v>1713</v>
      </c>
      <c r="E692" s="14" t="s">
        <v>26</v>
      </c>
      <c r="F692" s="4" t="s">
        <v>13</v>
      </c>
      <c r="G692" s="5"/>
      <c r="H692" s="5"/>
      <c r="I692" s="81" t="s">
        <v>1714</v>
      </c>
      <c r="J692" s="5">
        <v>2023</v>
      </c>
      <c r="K692" s="17" t="s">
        <v>1715</v>
      </c>
      <c r="L692" s="23">
        <v>45252</v>
      </c>
      <c r="M692" s="24">
        <v>46348</v>
      </c>
      <c r="N692" s="5"/>
      <c r="O692" s="65">
        <v>1</v>
      </c>
      <c r="P692" s="65"/>
      <c r="Q692" s="65"/>
    </row>
    <row r="693" spans="1:17" ht="15.75" customHeight="1" x14ac:dyDescent="0.25">
      <c r="A693" s="91">
        <v>3</v>
      </c>
      <c r="B693" s="80" t="s">
        <v>1716</v>
      </c>
      <c r="C693" s="5" t="s">
        <v>1717</v>
      </c>
      <c r="D693" s="5" t="s">
        <v>1718</v>
      </c>
      <c r="E693" s="14" t="s">
        <v>26</v>
      </c>
      <c r="F693" s="4" t="s">
        <v>13</v>
      </c>
      <c r="G693" s="5"/>
      <c r="H693" s="5"/>
      <c r="I693" s="81" t="s">
        <v>1719</v>
      </c>
      <c r="J693" s="5">
        <v>2023</v>
      </c>
      <c r="K693" s="17" t="s">
        <v>1715</v>
      </c>
      <c r="L693" s="23">
        <v>45252</v>
      </c>
      <c r="M693" s="24">
        <v>46348</v>
      </c>
      <c r="N693" s="5"/>
      <c r="O693" s="65">
        <v>1</v>
      </c>
      <c r="P693" s="65"/>
      <c r="Q693" s="65"/>
    </row>
    <row r="694" spans="1:17" ht="15.75" customHeight="1" x14ac:dyDescent="0.25">
      <c r="A694" s="91">
        <v>4</v>
      </c>
      <c r="B694" s="80" t="s">
        <v>1720</v>
      </c>
      <c r="C694" s="5" t="s">
        <v>1721</v>
      </c>
      <c r="D694" s="5" t="s">
        <v>1722</v>
      </c>
      <c r="E694" s="14" t="s">
        <v>26</v>
      </c>
      <c r="F694" s="4" t="s">
        <v>13</v>
      </c>
      <c r="G694" s="5"/>
      <c r="H694" s="5"/>
      <c r="I694" s="81" t="s">
        <v>1723</v>
      </c>
      <c r="J694" s="5">
        <v>2024</v>
      </c>
      <c r="K694" s="17" t="s">
        <v>1724</v>
      </c>
      <c r="L694" s="23">
        <v>45618</v>
      </c>
      <c r="M694" s="24">
        <v>46713</v>
      </c>
      <c r="N694" s="5"/>
      <c r="O694" s="65"/>
      <c r="P694" s="65">
        <v>1</v>
      </c>
      <c r="Q694" s="65"/>
    </row>
    <row r="695" spans="1:17" ht="15.75" customHeight="1" x14ac:dyDescent="0.25">
      <c r="A695" s="91">
        <v>5</v>
      </c>
      <c r="B695" s="80" t="s">
        <v>1725</v>
      </c>
      <c r="C695" s="5" t="s">
        <v>1726</v>
      </c>
      <c r="D695" s="5" t="s">
        <v>1727</v>
      </c>
      <c r="E695" s="14" t="s">
        <v>26</v>
      </c>
      <c r="F695" s="4" t="s">
        <v>13</v>
      </c>
      <c r="G695" s="5"/>
      <c r="H695" s="5"/>
      <c r="I695" s="81" t="s">
        <v>1728</v>
      </c>
      <c r="J695" s="5">
        <v>2024</v>
      </c>
      <c r="K695" s="17" t="s">
        <v>1724</v>
      </c>
      <c r="L695" s="23">
        <v>45618</v>
      </c>
      <c r="M695" s="24">
        <v>46713</v>
      </c>
      <c r="N695" s="5"/>
      <c r="O695" s="65"/>
      <c r="P695" s="65">
        <v>1</v>
      </c>
      <c r="Q695" s="65"/>
    </row>
    <row r="696" spans="1:17" ht="15.75" customHeight="1" x14ac:dyDescent="0.25">
      <c r="A696" s="91">
        <v>6</v>
      </c>
      <c r="B696" s="80" t="s">
        <v>1729</v>
      </c>
      <c r="C696" s="5" t="s">
        <v>1730</v>
      </c>
      <c r="D696" s="5" t="s">
        <v>1727</v>
      </c>
      <c r="E696" s="14" t="s">
        <v>26</v>
      </c>
      <c r="F696" s="4" t="s">
        <v>13</v>
      </c>
      <c r="G696" s="3"/>
      <c r="H696" s="3"/>
      <c r="I696" s="96" t="s">
        <v>1731</v>
      </c>
      <c r="J696" s="5">
        <v>2025</v>
      </c>
      <c r="K696" s="41" t="s">
        <v>336</v>
      </c>
      <c r="L696" s="23">
        <v>46020</v>
      </c>
      <c r="M696" s="24">
        <v>47116</v>
      </c>
      <c r="N696" s="3"/>
      <c r="O696" s="1"/>
      <c r="P696" s="1">
        <v>1</v>
      </c>
      <c r="Q696" s="1"/>
    </row>
    <row r="697" spans="1:17" ht="15.75" customHeight="1" x14ac:dyDescent="0.25">
      <c r="A697" s="91">
        <v>7</v>
      </c>
      <c r="B697" s="80" t="s">
        <v>1732</v>
      </c>
      <c r="C697" s="5" t="s">
        <v>1730</v>
      </c>
      <c r="D697" s="5" t="s">
        <v>1727</v>
      </c>
      <c r="E697" s="14" t="s">
        <v>26</v>
      </c>
      <c r="F697" s="4" t="s">
        <v>13</v>
      </c>
      <c r="G697" s="3"/>
      <c r="H697" s="3"/>
      <c r="I697" s="96" t="s">
        <v>1731</v>
      </c>
      <c r="J697" s="5">
        <v>2025</v>
      </c>
      <c r="K697" s="41" t="s">
        <v>336</v>
      </c>
      <c r="L697" s="23">
        <v>46020</v>
      </c>
      <c r="M697" s="24">
        <v>47116</v>
      </c>
      <c r="N697" s="3"/>
      <c r="O697" s="1"/>
      <c r="P697" s="1"/>
      <c r="Q697" s="1"/>
    </row>
    <row r="698" spans="1:17" ht="15.75" customHeight="1" x14ac:dyDescent="0.25">
      <c r="A698" s="3">
        <v>28</v>
      </c>
      <c r="B698" s="88" t="s">
        <v>1733</v>
      </c>
      <c r="C698" s="3">
        <f t="array" ref="C698">SUMPRODUCT(1/COUNTIF(C699,C699))</f>
        <v>1</v>
      </c>
      <c r="D698" s="3"/>
      <c r="E698" s="84">
        <f>SUM(F698:H698)</f>
        <v>1</v>
      </c>
      <c r="F698" s="85">
        <f t="shared" ref="F698:H698" si="85">COUNTA(F699)</f>
        <v>1</v>
      </c>
      <c r="G698" s="3">
        <f t="shared" si="85"/>
        <v>0</v>
      </c>
      <c r="H698" s="3">
        <f t="shared" si="85"/>
        <v>0</v>
      </c>
      <c r="I698" s="3"/>
      <c r="J698" s="3"/>
      <c r="K698" s="3"/>
      <c r="L698" s="86"/>
      <c r="M698" s="87"/>
      <c r="N698" s="3"/>
      <c r="O698" s="1"/>
      <c r="P698" s="1"/>
      <c r="Q698" s="1"/>
    </row>
    <row r="699" spans="1:17" ht="15.75" customHeight="1" x14ac:dyDescent="0.25">
      <c r="A699" s="5">
        <v>1</v>
      </c>
      <c r="B699" s="80" t="s">
        <v>1734</v>
      </c>
      <c r="C699" s="5" t="s">
        <v>1735</v>
      </c>
      <c r="D699" s="5" t="s">
        <v>1736</v>
      </c>
      <c r="E699" s="14" t="s">
        <v>26</v>
      </c>
      <c r="F699" s="4" t="s">
        <v>13</v>
      </c>
      <c r="G699" s="5"/>
      <c r="H699" s="5"/>
      <c r="I699" s="81" t="s">
        <v>1737</v>
      </c>
      <c r="J699" s="5">
        <v>2023</v>
      </c>
      <c r="K699" s="17" t="s">
        <v>1715</v>
      </c>
      <c r="L699" s="23">
        <v>45252</v>
      </c>
      <c r="M699" s="24">
        <v>46348</v>
      </c>
      <c r="N699" s="5"/>
      <c r="O699" s="65"/>
      <c r="P699" s="65">
        <v>1</v>
      </c>
      <c r="Q699" s="65"/>
    </row>
    <row r="700" spans="1:17" ht="15.75" customHeight="1" x14ac:dyDescent="0.25">
      <c r="A700" s="76">
        <v>29</v>
      </c>
      <c r="B700" s="94" t="s">
        <v>1738</v>
      </c>
      <c r="C700" s="3">
        <f t="array" ref="C700">SUMPRODUCT(1/COUNTIF(C701:C706,C701:C706))</f>
        <v>4</v>
      </c>
      <c r="D700" s="3"/>
      <c r="E700" s="84">
        <f>SUM(F700:H700)</f>
        <v>6</v>
      </c>
      <c r="F700" s="85">
        <f t="shared" ref="F700:H700" si="86">COUNTA(F701:F706)</f>
        <v>6</v>
      </c>
      <c r="G700" s="3">
        <f t="shared" si="86"/>
        <v>0</v>
      </c>
      <c r="H700" s="3">
        <f t="shared" si="86"/>
        <v>0</v>
      </c>
      <c r="I700" s="3"/>
      <c r="J700" s="3"/>
      <c r="K700" s="3"/>
      <c r="L700" s="86"/>
      <c r="M700" s="87"/>
      <c r="N700" s="3"/>
      <c r="O700" s="1"/>
      <c r="P700" s="1"/>
      <c r="Q700" s="1"/>
    </row>
    <row r="701" spans="1:17" ht="15.75" customHeight="1" x14ac:dyDescent="0.25">
      <c r="A701" s="91">
        <v>1</v>
      </c>
      <c r="B701" s="80" t="s">
        <v>1739</v>
      </c>
      <c r="C701" s="5" t="s">
        <v>1740</v>
      </c>
      <c r="D701" s="5" t="s">
        <v>1741</v>
      </c>
      <c r="E701" s="14" t="s">
        <v>26</v>
      </c>
      <c r="F701" s="4" t="s">
        <v>13</v>
      </c>
      <c r="G701" s="5"/>
      <c r="H701" s="5"/>
      <c r="I701" s="81" t="s">
        <v>1742</v>
      </c>
      <c r="J701" s="5">
        <v>2023</v>
      </c>
      <c r="K701" s="17" t="s">
        <v>1743</v>
      </c>
      <c r="L701" s="18">
        <v>45296</v>
      </c>
      <c r="M701" s="19">
        <v>46392</v>
      </c>
      <c r="N701" s="5"/>
      <c r="O701" s="65"/>
      <c r="P701" s="65"/>
      <c r="Q701" s="65">
        <v>1</v>
      </c>
    </row>
    <row r="702" spans="1:17" ht="15.75" customHeight="1" x14ac:dyDescent="0.25">
      <c r="A702" s="91">
        <v>2</v>
      </c>
      <c r="B702" s="80" t="s">
        <v>1744</v>
      </c>
      <c r="C702" s="5" t="s">
        <v>1745</v>
      </c>
      <c r="D702" s="5" t="s">
        <v>1746</v>
      </c>
      <c r="E702" s="14" t="s">
        <v>26</v>
      </c>
      <c r="F702" s="4" t="s">
        <v>13</v>
      </c>
      <c r="G702" s="5"/>
      <c r="H702" s="5"/>
      <c r="I702" s="81" t="s">
        <v>1747</v>
      </c>
      <c r="J702" s="5">
        <v>2023</v>
      </c>
      <c r="K702" s="17" t="s">
        <v>1748</v>
      </c>
      <c r="L702" s="18">
        <v>45237</v>
      </c>
      <c r="M702" s="19">
        <v>46333</v>
      </c>
      <c r="N702" s="5"/>
      <c r="O702" s="65">
        <v>1</v>
      </c>
      <c r="P702" s="65"/>
      <c r="Q702" s="65"/>
    </row>
    <row r="703" spans="1:17" ht="15.75" customHeight="1" x14ac:dyDescent="0.25">
      <c r="A703" s="91">
        <v>3</v>
      </c>
      <c r="B703" s="80" t="s">
        <v>1749</v>
      </c>
      <c r="C703" s="5" t="s">
        <v>1750</v>
      </c>
      <c r="D703" s="5" t="s">
        <v>1751</v>
      </c>
      <c r="E703" s="14" t="s">
        <v>26</v>
      </c>
      <c r="F703" s="4" t="s">
        <v>13</v>
      </c>
      <c r="G703" s="5"/>
      <c r="H703" s="5"/>
      <c r="I703" s="81" t="s">
        <v>1752</v>
      </c>
      <c r="J703" s="5">
        <v>2023</v>
      </c>
      <c r="K703" s="17" t="s">
        <v>1748</v>
      </c>
      <c r="L703" s="18">
        <v>45237</v>
      </c>
      <c r="M703" s="19">
        <v>46333</v>
      </c>
      <c r="N703" s="5"/>
      <c r="O703" s="65"/>
      <c r="P703" s="65"/>
      <c r="Q703" s="65">
        <v>1</v>
      </c>
    </row>
    <row r="704" spans="1:17" ht="15.75" customHeight="1" x14ac:dyDescent="0.25">
      <c r="A704" s="91">
        <v>4</v>
      </c>
      <c r="B704" s="80" t="s">
        <v>1753</v>
      </c>
      <c r="C704" s="5" t="s">
        <v>1750</v>
      </c>
      <c r="D704" s="5" t="s">
        <v>1751</v>
      </c>
      <c r="E704" s="14" t="s">
        <v>26</v>
      </c>
      <c r="F704" s="4" t="s">
        <v>13</v>
      </c>
      <c r="G704" s="5"/>
      <c r="H704" s="5"/>
      <c r="I704" s="81" t="s">
        <v>1752</v>
      </c>
      <c r="J704" s="5">
        <v>2023</v>
      </c>
      <c r="K704" s="17" t="s">
        <v>1743</v>
      </c>
      <c r="L704" s="18">
        <v>45296</v>
      </c>
      <c r="M704" s="19">
        <v>46392</v>
      </c>
      <c r="N704" s="5"/>
      <c r="O704" s="65"/>
      <c r="P704" s="65"/>
      <c r="Q704" s="65"/>
    </row>
    <row r="705" spans="1:17" ht="15.75" customHeight="1" x14ac:dyDescent="0.25">
      <c r="A705" s="91">
        <v>5</v>
      </c>
      <c r="B705" s="80" t="s">
        <v>1754</v>
      </c>
      <c r="C705" s="5" t="s">
        <v>1755</v>
      </c>
      <c r="D705" s="5" t="s">
        <v>1756</v>
      </c>
      <c r="E705" s="14" t="s">
        <v>26</v>
      </c>
      <c r="F705" s="4" t="s">
        <v>13</v>
      </c>
      <c r="G705" s="5"/>
      <c r="H705" s="5"/>
      <c r="I705" s="81" t="s">
        <v>1757</v>
      </c>
      <c r="J705" s="5">
        <v>2023</v>
      </c>
      <c r="K705" s="17" t="s">
        <v>1748</v>
      </c>
      <c r="L705" s="18">
        <v>45237</v>
      </c>
      <c r="M705" s="19">
        <v>46333</v>
      </c>
      <c r="N705" s="5"/>
      <c r="O705" s="65"/>
      <c r="P705" s="65">
        <v>1</v>
      </c>
      <c r="Q705" s="65"/>
    </row>
    <row r="706" spans="1:17" ht="15.75" customHeight="1" x14ac:dyDescent="0.25">
      <c r="A706" s="91">
        <v>6</v>
      </c>
      <c r="B706" s="80" t="s">
        <v>1566</v>
      </c>
      <c r="C706" s="5" t="s">
        <v>1755</v>
      </c>
      <c r="D706" s="5" t="s">
        <v>1756</v>
      </c>
      <c r="E706" s="14" t="s">
        <v>26</v>
      </c>
      <c r="F706" s="4" t="s">
        <v>13</v>
      </c>
      <c r="G706" s="5"/>
      <c r="H706" s="5"/>
      <c r="I706" s="81" t="s">
        <v>1757</v>
      </c>
      <c r="J706" s="5">
        <v>2023</v>
      </c>
      <c r="K706" s="17" t="s">
        <v>1748</v>
      </c>
      <c r="L706" s="18">
        <v>45237</v>
      </c>
      <c r="M706" s="19">
        <v>46333</v>
      </c>
      <c r="N706" s="5"/>
      <c r="O706" s="65"/>
      <c r="P706" s="65"/>
      <c r="Q706" s="65"/>
    </row>
    <row r="707" spans="1:17" ht="15.75" customHeight="1" x14ac:dyDescent="0.25">
      <c r="A707" s="3">
        <v>30</v>
      </c>
      <c r="B707" s="88" t="s">
        <v>1758</v>
      </c>
      <c r="C707" s="3">
        <f t="array" ref="C707">SUMPRODUCT(1/COUNTIF(C708:C709,C708:C709))</f>
        <v>1</v>
      </c>
      <c r="D707" s="3"/>
      <c r="E707" s="84">
        <f>SUM(F707:H707)</f>
        <v>2</v>
      </c>
      <c r="F707" s="85">
        <f t="shared" ref="F707:H707" si="87">COUNTA(F708:F709)</f>
        <v>2</v>
      </c>
      <c r="G707" s="3">
        <f t="shared" si="87"/>
        <v>0</v>
      </c>
      <c r="H707" s="3">
        <f t="shared" si="87"/>
        <v>0</v>
      </c>
      <c r="I707" s="3"/>
      <c r="J707" s="3"/>
      <c r="K707" s="3"/>
      <c r="L707" s="86"/>
      <c r="M707" s="87"/>
      <c r="N707" s="3"/>
      <c r="O707" s="1"/>
      <c r="P707" s="1"/>
      <c r="Q707" s="1"/>
    </row>
    <row r="708" spans="1:17" ht="15.75" customHeight="1" x14ac:dyDescent="0.25">
      <c r="A708" s="91">
        <v>1</v>
      </c>
      <c r="B708" s="80" t="s">
        <v>1759</v>
      </c>
      <c r="C708" s="5" t="s">
        <v>1760</v>
      </c>
      <c r="D708" s="5" t="s">
        <v>1761</v>
      </c>
      <c r="E708" s="14" t="s">
        <v>26</v>
      </c>
      <c r="F708" s="4" t="s">
        <v>13</v>
      </c>
      <c r="G708" s="5"/>
      <c r="H708" s="5"/>
      <c r="I708" s="5" t="s">
        <v>1762</v>
      </c>
      <c r="J708" s="5">
        <v>2024</v>
      </c>
      <c r="K708" s="17" t="s">
        <v>1763</v>
      </c>
      <c r="L708" s="18">
        <v>45632</v>
      </c>
      <c r="M708" s="19">
        <v>46727</v>
      </c>
      <c r="N708" s="5" t="s">
        <v>1764</v>
      </c>
      <c r="O708" s="65">
        <v>1</v>
      </c>
      <c r="P708" s="65"/>
      <c r="Q708" s="65"/>
    </row>
    <row r="709" spans="1:17" ht="15.75" customHeight="1" x14ac:dyDescent="0.25">
      <c r="A709" s="5">
        <v>2</v>
      </c>
      <c r="B709" s="80" t="s">
        <v>1765</v>
      </c>
      <c r="C709" s="5" t="s">
        <v>1760</v>
      </c>
      <c r="D709" s="5" t="s">
        <v>1761</v>
      </c>
      <c r="E709" s="14" t="s">
        <v>26</v>
      </c>
      <c r="F709" s="4" t="s">
        <v>13</v>
      </c>
      <c r="G709" s="5"/>
      <c r="H709" s="5"/>
      <c r="I709" s="5" t="s">
        <v>1762</v>
      </c>
      <c r="J709" s="5">
        <v>2024</v>
      </c>
      <c r="K709" s="17" t="s">
        <v>1763</v>
      </c>
      <c r="L709" s="18">
        <v>45632</v>
      </c>
      <c r="M709" s="19">
        <v>46727</v>
      </c>
      <c r="N709" s="5"/>
      <c r="O709" s="65">
        <v>1</v>
      </c>
      <c r="P709" s="65"/>
      <c r="Q709" s="65"/>
    </row>
    <row r="710" spans="1:17" ht="15.75" customHeight="1" x14ac:dyDescent="0.25">
      <c r="A710" s="3">
        <v>31</v>
      </c>
      <c r="B710" s="88" t="s">
        <v>1766</v>
      </c>
      <c r="C710" s="3">
        <f t="array" ref="C710">SUMPRODUCT(1/COUNTIF(C711:C713,C711:C713))</f>
        <v>1</v>
      </c>
      <c r="D710" s="3"/>
      <c r="E710" s="84">
        <f>SUM(F710:H710)</f>
        <v>3</v>
      </c>
      <c r="F710" s="85">
        <f t="shared" ref="F710:H710" si="88">COUNTA(F711:F713)</f>
        <v>3</v>
      </c>
      <c r="G710" s="3">
        <f t="shared" si="88"/>
        <v>0</v>
      </c>
      <c r="H710" s="3">
        <f t="shared" si="88"/>
        <v>0</v>
      </c>
      <c r="I710" s="3"/>
      <c r="J710" s="3"/>
      <c r="K710" s="3"/>
      <c r="L710" s="86"/>
      <c r="M710" s="87"/>
      <c r="N710" s="3"/>
      <c r="O710" s="1"/>
      <c r="P710" s="1"/>
      <c r="Q710" s="1"/>
    </row>
    <row r="711" spans="1:17" ht="15.75" customHeight="1" x14ac:dyDescent="0.25">
      <c r="A711" s="5">
        <v>1</v>
      </c>
      <c r="B711" s="80" t="s">
        <v>1767</v>
      </c>
      <c r="C711" s="5" t="s">
        <v>1768</v>
      </c>
      <c r="D711" s="5" t="s">
        <v>1769</v>
      </c>
      <c r="E711" s="14" t="s">
        <v>26</v>
      </c>
      <c r="F711" s="4" t="s">
        <v>13</v>
      </c>
      <c r="G711" s="5"/>
      <c r="H711" s="5"/>
      <c r="I711" s="5" t="s">
        <v>1770</v>
      </c>
      <c r="J711" s="5">
        <v>2023</v>
      </c>
      <c r="K711" s="17" t="s">
        <v>1743</v>
      </c>
      <c r="L711" s="18">
        <v>45296</v>
      </c>
      <c r="M711" s="19">
        <v>46392</v>
      </c>
      <c r="N711" s="5"/>
      <c r="O711" s="65">
        <v>1</v>
      </c>
      <c r="P711" s="65"/>
      <c r="Q711" s="65"/>
    </row>
    <row r="712" spans="1:17" ht="15.75" customHeight="1" x14ac:dyDescent="0.25">
      <c r="A712" s="91">
        <v>2</v>
      </c>
      <c r="B712" s="80" t="s">
        <v>1771</v>
      </c>
      <c r="C712" s="5" t="s">
        <v>1768</v>
      </c>
      <c r="D712" s="5" t="s">
        <v>1769</v>
      </c>
      <c r="E712" s="14" t="s">
        <v>26</v>
      </c>
      <c r="F712" s="4" t="s">
        <v>13</v>
      </c>
      <c r="G712" s="5"/>
      <c r="H712" s="5"/>
      <c r="I712" s="5" t="s">
        <v>1770</v>
      </c>
      <c r="J712" s="5">
        <v>2024</v>
      </c>
      <c r="K712" s="17" t="s">
        <v>1763</v>
      </c>
      <c r="L712" s="18">
        <v>45632</v>
      </c>
      <c r="M712" s="19">
        <v>46727</v>
      </c>
      <c r="N712" s="5"/>
      <c r="O712" s="65">
        <v>1</v>
      </c>
      <c r="P712" s="65"/>
      <c r="Q712" s="65"/>
    </row>
    <row r="713" spans="1:17" ht="15.75" customHeight="1" x14ac:dyDescent="0.25">
      <c r="A713" s="5">
        <v>3</v>
      </c>
      <c r="B713" s="80" t="s">
        <v>1772</v>
      </c>
      <c r="C713" s="5" t="s">
        <v>1768</v>
      </c>
      <c r="D713" s="5" t="s">
        <v>1769</v>
      </c>
      <c r="E713" s="14" t="s">
        <v>26</v>
      </c>
      <c r="F713" s="4" t="s">
        <v>13</v>
      </c>
      <c r="G713" s="5"/>
      <c r="H713" s="5"/>
      <c r="I713" s="5" t="s">
        <v>1770</v>
      </c>
      <c r="J713" s="5">
        <v>2024</v>
      </c>
      <c r="K713" s="17" t="s">
        <v>1763</v>
      </c>
      <c r="L713" s="18">
        <v>45632</v>
      </c>
      <c r="M713" s="19">
        <v>46727</v>
      </c>
      <c r="N713" s="5" t="s">
        <v>1764</v>
      </c>
      <c r="O713" s="65"/>
      <c r="P713" s="65"/>
      <c r="Q713" s="65"/>
    </row>
    <row r="714" spans="1:17" ht="15.75" customHeight="1" x14ac:dyDescent="0.25">
      <c r="A714" s="3">
        <v>32</v>
      </c>
      <c r="B714" s="88" t="s">
        <v>1773</v>
      </c>
      <c r="C714" s="3">
        <f t="array" ref="C714">SUMPRODUCT(1/COUNTIF(C715:C717,C715:C717))</f>
        <v>2</v>
      </c>
      <c r="D714" s="3"/>
      <c r="E714" s="84">
        <f>SUM(F714:H714)</f>
        <v>3</v>
      </c>
      <c r="F714" s="85">
        <f t="shared" ref="F714:H714" si="89">COUNTA(F715:F717)</f>
        <v>3</v>
      </c>
      <c r="G714" s="3">
        <f t="shared" si="89"/>
        <v>0</v>
      </c>
      <c r="H714" s="3">
        <f t="shared" si="89"/>
        <v>0</v>
      </c>
      <c r="I714" s="3"/>
      <c r="J714" s="3"/>
      <c r="K714" s="3"/>
      <c r="L714" s="86"/>
      <c r="M714" s="87"/>
      <c r="N714" s="3"/>
      <c r="O714" s="1"/>
      <c r="P714" s="1"/>
      <c r="Q714" s="1"/>
    </row>
    <row r="715" spans="1:17" ht="15.75" customHeight="1" x14ac:dyDescent="0.25">
      <c r="A715" s="91">
        <v>1</v>
      </c>
      <c r="B715" s="80" t="s">
        <v>1774</v>
      </c>
      <c r="C715" s="5" t="s">
        <v>1775</v>
      </c>
      <c r="D715" s="5" t="s">
        <v>1776</v>
      </c>
      <c r="E715" s="14" t="s">
        <v>26</v>
      </c>
      <c r="F715" s="4" t="s">
        <v>13</v>
      </c>
      <c r="G715" s="5"/>
      <c r="H715" s="5"/>
      <c r="I715" s="81" t="s">
        <v>1777</v>
      </c>
      <c r="J715" s="5">
        <v>2024</v>
      </c>
      <c r="K715" s="17" t="s">
        <v>1778</v>
      </c>
      <c r="L715" s="23">
        <v>45657</v>
      </c>
      <c r="M715" s="24">
        <v>46752</v>
      </c>
      <c r="N715" s="5" t="s">
        <v>1764</v>
      </c>
      <c r="O715" s="65">
        <v>1</v>
      </c>
      <c r="P715" s="65"/>
      <c r="Q715" s="65"/>
    </row>
    <row r="716" spans="1:17" ht="15.75" customHeight="1" x14ac:dyDescent="0.25">
      <c r="A716" s="91">
        <v>2</v>
      </c>
      <c r="B716" s="80" t="s">
        <v>1779</v>
      </c>
      <c r="C716" s="5" t="s">
        <v>1780</v>
      </c>
      <c r="D716" s="5" t="s">
        <v>1781</v>
      </c>
      <c r="E716" s="14" t="s">
        <v>26</v>
      </c>
      <c r="F716" s="4" t="s">
        <v>13</v>
      </c>
      <c r="G716" s="5"/>
      <c r="H716" s="5"/>
      <c r="I716" s="81" t="s">
        <v>1782</v>
      </c>
      <c r="J716" s="5">
        <v>2024</v>
      </c>
      <c r="K716" s="17" t="s">
        <v>1778</v>
      </c>
      <c r="L716" s="23">
        <v>45657</v>
      </c>
      <c r="M716" s="24">
        <v>46752</v>
      </c>
      <c r="N716" s="5"/>
      <c r="O716" s="65">
        <v>1</v>
      </c>
      <c r="P716" s="65"/>
      <c r="Q716" s="65"/>
    </row>
    <row r="717" spans="1:17" ht="15.75" customHeight="1" x14ac:dyDescent="0.25">
      <c r="A717" s="91">
        <v>3</v>
      </c>
      <c r="B717" s="80" t="s">
        <v>1783</v>
      </c>
      <c r="C717" s="5" t="s">
        <v>1780</v>
      </c>
      <c r="D717" s="5" t="s">
        <v>1781</v>
      </c>
      <c r="E717" s="14" t="s">
        <v>26</v>
      </c>
      <c r="F717" s="4" t="s">
        <v>13</v>
      </c>
      <c r="G717" s="5"/>
      <c r="H717" s="5"/>
      <c r="I717" s="81" t="s">
        <v>1782</v>
      </c>
      <c r="J717" s="5">
        <v>2024</v>
      </c>
      <c r="K717" s="17" t="s">
        <v>1778</v>
      </c>
      <c r="L717" s="23">
        <v>45657</v>
      </c>
      <c r="M717" s="24">
        <v>46752</v>
      </c>
      <c r="N717" s="5"/>
      <c r="O717" s="65"/>
      <c r="P717" s="65"/>
      <c r="Q717" s="65"/>
    </row>
    <row r="718" spans="1:17" ht="15.75" customHeight="1" x14ac:dyDescent="0.25">
      <c r="A718" s="76">
        <v>33</v>
      </c>
      <c r="B718" s="94" t="s">
        <v>1784</v>
      </c>
      <c r="C718" s="3">
        <f t="array" ref="C718">SUMPRODUCT(1/COUNTIF(C719:C734,C719:C734))</f>
        <v>7</v>
      </c>
      <c r="D718" s="3"/>
      <c r="E718" s="84">
        <f>SUM(F718:H718)</f>
        <v>16</v>
      </c>
      <c r="F718" s="85">
        <f t="shared" ref="F718:H718" si="90">COUNTA(F719:F734)</f>
        <v>16</v>
      </c>
      <c r="G718" s="3">
        <f t="shared" si="90"/>
        <v>0</v>
      </c>
      <c r="H718" s="3">
        <f t="shared" si="90"/>
        <v>0</v>
      </c>
      <c r="I718" s="3"/>
      <c r="J718" s="3"/>
      <c r="K718" s="3"/>
      <c r="L718" s="86"/>
      <c r="M718" s="87"/>
      <c r="N718" s="3"/>
      <c r="O718" s="1"/>
      <c r="P718" s="1"/>
      <c r="Q718" s="1"/>
    </row>
    <row r="719" spans="1:17" ht="15.75" customHeight="1" x14ac:dyDescent="0.25">
      <c r="A719" s="5">
        <v>1</v>
      </c>
      <c r="B719" s="80" t="s">
        <v>1785</v>
      </c>
      <c r="C719" s="5" t="s">
        <v>1786</v>
      </c>
      <c r="D719" s="5" t="s">
        <v>1787</v>
      </c>
      <c r="E719" s="14" t="s">
        <v>26</v>
      </c>
      <c r="F719" s="4" t="s">
        <v>13</v>
      </c>
      <c r="G719" s="5"/>
      <c r="H719" s="5"/>
      <c r="I719" s="81" t="s">
        <v>1788</v>
      </c>
      <c r="J719" s="5">
        <v>2024</v>
      </c>
      <c r="K719" s="17" t="s">
        <v>1587</v>
      </c>
      <c r="L719" s="23">
        <v>45583</v>
      </c>
      <c r="M719" s="24">
        <v>46678</v>
      </c>
      <c r="N719" s="5"/>
      <c r="O719" s="65">
        <v>1</v>
      </c>
      <c r="P719" s="65"/>
      <c r="Q719" s="65"/>
    </row>
    <row r="720" spans="1:17" ht="15.75" customHeight="1" x14ac:dyDescent="0.25">
      <c r="A720" s="5">
        <v>2</v>
      </c>
      <c r="B720" s="80" t="s">
        <v>1789</v>
      </c>
      <c r="C720" s="5" t="s">
        <v>1790</v>
      </c>
      <c r="D720" s="5" t="s">
        <v>1791</v>
      </c>
      <c r="E720" s="14" t="s">
        <v>26</v>
      </c>
      <c r="F720" s="4" t="s">
        <v>13</v>
      </c>
      <c r="G720" s="5"/>
      <c r="H720" s="5"/>
      <c r="I720" s="81" t="s">
        <v>1792</v>
      </c>
      <c r="J720" s="5">
        <v>2024</v>
      </c>
      <c r="K720" s="17" t="s">
        <v>1587</v>
      </c>
      <c r="L720" s="23">
        <v>45583</v>
      </c>
      <c r="M720" s="24">
        <v>46678</v>
      </c>
      <c r="N720" s="5"/>
      <c r="O720" s="65">
        <v>1</v>
      </c>
      <c r="P720" s="65"/>
      <c r="Q720" s="65"/>
    </row>
    <row r="721" spans="1:17" ht="15.75" customHeight="1" x14ac:dyDescent="0.25">
      <c r="A721" s="5">
        <v>3</v>
      </c>
      <c r="B721" s="80" t="s">
        <v>1793</v>
      </c>
      <c r="C721" s="5" t="s">
        <v>1794</v>
      </c>
      <c r="D721" s="5" t="s">
        <v>1795</v>
      </c>
      <c r="E721" s="14" t="s">
        <v>93</v>
      </c>
      <c r="F721" s="4" t="s">
        <v>13</v>
      </c>
      <c r="G721" s="5"/>
      <c r="H721" s="5"/>
      <c r="I721" s="81" t="s">
        <v>1796</v>
      </c>
      <c r="J721" s="5">
        <v>2024</v>
      </c>
      <c r="K721" s="17" t="s">
        <v>1797</v>
      </c>
      <c r="L721" s="23">
        <v>45594</v>
      </c>
      <c r="M721" s="24">
        <v>46689</v>
      </c>
      <c r="N721" s="5" t="s">
        <v>1798</v>
      </c>
      <c r="O721" s="65"/>
      <c r="P721" s="65"/>
      <c r="Q721" s="65">
        <v>1</v>
      </c>
    </row>
    <row r="722" spans="1:17" ht="15.75" customHeight="1" x14ac:dyDescent="0.25">
      <c r="A722" s="5">
        <v>4</v>
      </c>
      <c r="B722" s="80" t="s">
        <v>1799</v>
      </c>
      <c r="C722" s="5" t="s">
        <v>1794</v>
      </c>
      <c r="D722" s="5" t="s">
        <v>1795</v>
      </c>
      <c r="E722" s="14" t="s">
        <v>93</v>
      </c>
      <c r="F722" s="4" t="s">
        <v>13</v>
      </c>
      <c r="G722" s="5"/>
      <c r="H722" s="5"/>
      <c r="I722" s="81" t="s">
        <v>1796</v>
      </c>
      <c r="J722" s="5">
        <v>2024</v>
      </c>
      <c r="K722" s="17" t="s">
        <v>1797</v>
      </c>
      <c r="L722" s="23">
        <v>45594</v>
      </c>
      <c r="M722" s="24">
        <v>46689</v>
      </c>
      <c r="N722" s="5" t="s">
        <v>1798</v>
      </c>
      <c r="O722" s="65"/>
      <c r="P722" s="65"/>
      <c r="Q722" s="65"/>
    </row>
    <row r="723" spans="1:17" ht="15.75" customHeight="1" x14ac:dyDescent="0.25">
      <c r="A723" s="5">
        <v>5</v>
      </c>
      <c r="B723" s="80" t="s">
        <v>1800</v>
      </c>
      <c r="C723" s="5" t="s">
        <v>1794</v>
      </c>
      <c r="D723" s="5" t="s">
        <v>1795</v>
      </c>
      <c r="E723" s="14" t="s">
        <v>93</v>
      </c>
      <c r="F723" s="4" t="s">
        <v>13</v>
      </c>
      <c r="G723" s="5"/>
      <c r="H723" s="5"/>
      <c r="I723" s="81" t="s">
        <v>1796</v>
      </c>
      <c r="J723" s="5">
        <v>2023</v>
      </c>
      <c r="K723" s="17" t="s">
        <v>1801</v>
      </c>
      <c r="L723" s="23">
        <v>45279</v>
      </c>
      <c r="M723" s="24">
        <v>46375</v>
      </c>
      <c r="N723" s="5"/>
      <c r="O723" s="65"/>
      <c r="P723" s="65"/>
      <c r="Q723" s="65"/>
    </row>
    <row r="724" spans="1:17" ht="15.75" customHeight="1" x14ac:dyDescent="0.25">
      <c r="A724" s="5">
        <v>6</v>
      </c>
      <c r="B724" s="80" t="s">
        <v>1802</v>
      </c>
      <c r="C724" s="5" t="s">
        <v>1794</v>
      </c>
      <c r="D724" s="5" t="s">
        <v>1795</v>
      </c>
      <c r="E724" s="14" t="s">
        <v>93</v>
      </c>
      <c r="F724" s="4" t="s">
        <v>13</v>
      </c>
      <c r="G724" s="5"/>
      <c r="H724" s="5"/>
      <c r="I724" s="81" t="s">
        <v>1796</v>
      </c>
      <c r="J724" s="5">
        <v>2023</v>
      </c>
      <c r="K724" s="17" t="s">
        <v>1801</v>
      </c>
      <c r="L724" s="23">
        <v>45279</v>
      </c>
      <c r="M724" s="24">
        <v>46375</v>
      </c>
      <c r="N724" s="5"/>
      <c r="O724" s="65"/>
      <c r="P724" s="65"/>
      <c r="Q724" s="65"/>
    </row>
    <row r="725" spans="1:17" ht="15.75" customHeight="1" x14ac:dyDescent="0.25">
      <c r="A725" s="5">
        <v>7</v>
      </c>
      <c r="B725" s="80" t="s">
        <v>1803</v>
      </c>
      <c r="C725" s="5" t="s">
        <v>1794</v>
      </c>
      <c r="D725" s="5" t="s">
        <v>1795</v>
      </c>
      <c r="E725" s="14" t="s">
        <v>93</v>
      </c>
      <c r="F725" s="4" t="s">
        <v>13</v>
      </c>
      <c r="G725" s="5"/>
      <c r="H725" s="5"/>
      <c r="I725" s="81" t="s">
        <v>1796</v>
      </c>
      <c r="J725" s="5">
        <v>2024</v>
      </c>
      <c r="K725" s="17" t="s">
        <v>1804</v>
      </c>
      <c r="L725" s="23">
        <v>45645</v>
      </c>
      <c r="M725" s="24">
        <v>46740</v>
      </c>
      <c r="N725" s="5"/>
      <c r="O725" s="65"/>
      <c r="P725" s="65"/>
      <c r="Q725" s="65"/>
    </row>
    <row r="726" spans="1:17" ht="15.75" customHeight="1" x14ac:dyDescent="0.25">
      <c r="A726" s="5">
        <v>8</v>
      </c>
      <c r="B726" s="80" t="s">
        <v>1805</v>
      </c>
      <c r="C726" s="5" t="s">
        <v>1794</v>
      </c>
      <c r="D726" s="5" t="s">
        <v>1795</v>
      </c>
      <c r="E726" s="14" t="s">
        <v>26</v>
      </c>
      <c r="F726" s="4" t="s">
        <v>13</v>
      </c>
      <c r="G726" s="5"/>
      <c r="H726" s="5"/>
      <c r="I726" s="81" t="s">
        <v>1796</v>
      </c>
      <c r="J726" s="5">
        <v>2024</v>
      </c>
      <c r="K726" s="17" t="s">
        <v>1804</v>
      </c>
      <c r="L726" s="23">
        <v>45645</v>
      </c>
      <c r="M726" s="24">
        <v>46740</v>
      </c>
      <c r="N726" s="5"/>
      <c r="O726" s="65"/>
      <c r="P726" s="65"/>
      <c r="Q726" s="65"/>
    </row>
    <row r="727" spans="1:17" ht="15.75" customHeight="1" x14ac:dyDescent="0.25">
      <c r="A727" s="5">
        <v>9</v>
      </c>
      <c r="B727" s="80" t="s">
        <v>1806</v>
      </c>
      <c r="C727" s="5" t="s">
        <v>1794</v>
      </c>
      <c r="D727" s="5" t="s">
        <v>1795</v>
      </c>
      <c r="E727" s="14" t="s">
        <v>26</v>
      </c>
      <c r="F727" s="4" t="s">
        <v>13</v>
      </c>
      <c r="G727" s="5"/>
      <c r="H727" s="5"/>
      <c r="I727" s="81" t="s">
        <v>1796</v>
      </c>
      <c r="J727" s="5">
        <v>2024</v>
      </c>
      <c r="K727" s="17" t="s">
        <v>1804</v>
      </c>
      <c r="L727" s="23">
        <v>45645</v>
      </c>
      <c r="M727" s="24">
        <v>46740</v>
      </c>
      <c r="N727" s="5"/>
      <c r="O727" s="65"/>
      <c r="P727" s="65"/>
      <c r="Q727" s="65"/>
    </row>
    <row r="728" spans="1:17" ht="15.75" customHeight="1" x14ac:dyDescent="0.25">
      <c r="A728" s="5">
        <v>10</v>
      </c>
      <c r="B728" s="80" t="s">
        <v>1807</v>
      </c>
      <c r="C728" s="5" t="s">
        <v>1808</v>
      </c>
      <c r="D728" s="5" t="s">
        <v>1809</v>
      </c>
      <c r="E728" s="14" t="s">
        <v>26</v>
      </c>
      <c r="F728" s="4" t="s">
        <v>13</v>
      </c>
      <c r="G728" s="5"/>
      <c r="H728" s="5"/>
      <c r="I728" s="81" t="s">
        <v>1810</v>
      </c>
      <c r="J728" s="5">
        <v>2023</v>
      </c>
      <c r="K728" s="17" t="s">
        <v>1801</v>
      </c>
      <c r="L728" s="23">
        <v>45279</v>
      </c>
      <c r="M728" s="24">
        <v>46375</v>
      </c>
      <c r="N728" s="81" t="s">
        <v>1528</v>
      </c>
      <c r="O728" s="65"/>
      <c r="P728" s="65"/>
      <c r="Q728" s="65">
        <v>1</v>
      </c>
    </row>
    <row r="729" spans="1:17" ht="15.75" customHeight="1" x14ac:dyDescent="0.25">
      <c r="A729" s="5">
        <v>11</v>
      </c>
      <c r="B729" s="80" t="s">
        <v>1811</v>
      </c>
      <c r="C729" s="5" t="s">
        <v>1812</v>
      </c>
      <c r="D729" s="5" t="s">
        <v>1813</v>
      </c>
      <c r="E729" s="14" t="s">
        <v>26</v>
      </c>
      <c r="F729" s="4" t="s">
        <v>13</v>
      </c>
      <c r="G729" s="5"/>
      <c r="H729" s="5"/>
      <c r="I729" s="81" t="s">
        <v>1814</v>
      </c>
      <c r="J729" s="5">
        <v>2023</v>
      </c>
      <c r="K729" s="17" t="s">
        <v>1801</v>
      </c>
      <c r="L729" s="23">
        <v>45279</v>
      </c>
      <c r="M729" s="24">
        <v>46375</v>
      </c>
      <c r="N729" s="5"/>
      <c r="O729" s="65"/>
      <c r="P729" s="65"/>
      <c r="Q729" s="65">
        <v>1</v>
      </c>
    </row>
    <row r="730" spans="1:17" ht="15.75" customHeight="1" x14ac:dyDescent="0.25">
      <c r="A730" s="5">
        <v>12</v>
      </c>
      <c r="B730" s="80" t="s">
        <v>1815</v>
      </c>
      <c r="C730" s="5" t="s">
        <v>1816</v>
      </c>
      <c r="D730" s="5" t="s">
        <v>1817</v>
      </c>
      <c r="E730" s="14" t="s">
        <v>26</v>
      </c>
      <c r="F730" s="4" t="s">
        <v>13</v>
      </c>
      <c r="G730" s="5"/>
      <c r="H730" s="5"/>
      <c r="I730" s="81" t="s">
        <v>1818</v>
      </c>
      <c r="J730" s="5">
        <v>2024</v>
      </c>
      <c r="K730" s="17" t="s">
        <v>1804</v>
      </c>
      <c r="L730" s="23">
        <v>45645</v>
      </c>
      <c r="M730" s="24">
        <v>46740</v>
      </c>
      <c r="N730" s="5"/>
      <c r="O730" s="65"/>
      <c r="P730" s="65"/>
      <c r="Q730" s="65">
        <v>1</v>
      </c>
    </row>
    <row r="731" spans="1:17" ht="15.75" customHeight="1" x14ac:dyDescent="0.25">
      <c r="A731" s="5">
        <v>13</v>
      </c>
      <c r="B731" s="80" t="s">
        <v>1819</v>
      </c>
      <c r="C731" s="5" t="s">
        <v>1820</v>
      </c>
      <c r="D731" s="5" t="s">
        <v>1821</v>
      </c>
      <c r="E731" s="14" t="s">
        <v>26</v>
      </c>
      <c r="F731" s="4" t="s">
        <v>13</v>
      </c>
      <c r="G731" s="5"/>
      <c r="H731" s="5"/>
      <c r="I731" s="81" t="s">
        <v>1822</v>
      </c>
      <c r="J731" s="5">
        <v>2025</v>
      </c>
      <c r="K731" s="17" t="s">
        <v>1512</v>
      </c>
      <c r="L731" s="23">
        <v>46022</v>
      </c>
      <c r="M731" s="24">
        <v>47118</v>
      </c>
      <c r="N731" s="5"/>
      <c r="O731" s="65"/>
      <c r="P731" s="65"/>
      <c r="Q731" s="65">
        <v>1</v>
      </c>
    </row>
    <row r="732" spans="1:17" ht="15.75" customHeight="1" x14ac:dyDescent="0.25">
      <c r="A732" s="5">
        <v>14</v>
      </c>
      <c r="B732" s="80" t="s">
        <v>1823</v>
      </c>
      <c r="C732" s="5" t="s">
        <v>1820</v>
      </c>
      <c r="D732" s="5" t="s">
        <v>1821</v>
      </c>
      <c r="E732" s="14" t="s">
        <v>26</v>
      </c>
      <c r="F732" s="4" t="s">
        <v>13</v>
      </c>
      <c r="G732" s="5"/>
      <c r="H732" s="5"/>
      <c r="I732" s="81" t="s">
        <v>1822</v>
      </c>
      <c r="J732" s="5">
        <v>2025</v>
      </c>
      <c r="K732" s="17" t="s">
        <v>1512</v>
      </c>
      <c r="L732" s="23">
        <v>46022</v>
      </c>
      <c r="M732" s="24">
        <v>47118</v>
      </c>
      <c r="N732" s="5"/>
      <c r="O732" s="65"/>
      <c r="P732" s="65"/>
      <c r="Q732" s="65"/>
    </row>
    <row r="733" spans="1:17" ht="15.75" customHeight="1" x14ac:dyDescent="0.25">
      <c r="A733" s="5">
        <v>15</v>
      </c>
      <c r="B733" s="80" t="s">
        <v>1824</v>
      </c>
      <c r="C733" s="5" t="s">
        <v>1820</v>
      </c>
      <c r="D733" s="5" t="s">
        <v>1821</v>
      </c>
      <c r="E733" s="14" t="s">
        <v>26</v>
      </c>
      <c r="F733" s="4" t="s">
        <v>13</v>
      </c>
      <c r="G733" s="5"/>
      <c r="H733" s="5"/>
      <c r="I733" s="81" t="s">
        <v>1822</v>
      </c>
      <c r="J733" s="5">
        <v>2024</v>
      </c>
      <c r="K733" s="17" t="s">
        <v>1804</v>
      </c>
      <c r="L733" s="23">
        <v>45645</v>
      </c>
      <c r="M733" s="24">
        <v>46740</v>
      </c>
      <c r="N733" s="5"/>
      <c r="O733" s="65"/>
      <c r="P733" s="65"/>
      <c r="Q733" s="65"/>
    </row>
    <row r="734" spans="1:17" ht="15.75" customHeight="1" x14ac:dyDescent="0.25">
      <c r="A734" s="5">
        <v>16</v>
      </c>
      <c r="B734" s="80" t="s">
        <v>1825</v>
      </c>
      <c r="C734" s="5" t="s">
        <v>1820</v>
      </c>
      <c r="D734" s="5" t="s">
        <v>1821</v>
      </c>
      <c r="E734" s="14" t="s">
        <v>26</v>
      </c>
      <c r="F734" s="4" t="s">
        <v>13</v>
      </c>
      <c r="G734" s="5"/>
      <c r="H734" s="5"/>
      <c r="I734" s="81" t="s">
        <v>1822</v>
      </c>
      <c r="J734" s="5">
        <v>2024</v>
      </c>
      <c r="K734" s="17" t="s">
        <v>1804</v>
      </c>
      <c r="L734" s="23">
        <v>45645</v>
      </c>
      <c r="M734" s="24">
        <v>46740</v>
      </c>
      <c r="N734" s="5"/>
      <c r="O734" s="65"/>
      <c r="P734" s="65"/>
      <c r="Q734" s="65"/>
    </row>
    <row r="735" spans="1:17" ht="15.75" customHeight="1" x14ac:dyDescent="0.25">
      <c r="A735" s="76">
        <v>34</v>
      </c>
      <c r="B735" s="94" t="s">
        <v>1826</v>
      </c>
      <c r="C735" s="3">
        <f t="array" ref="C735">SUMPRODUCT(1/COUNTIF(C736:C742,C736:C742))</f>
        <v>2</v>
      </c>
      <c r="D735" s="3"/>
      <c r="E735" s="84">
        <f>SUM(F735:H735)</f>
        <v>7</v>
      </c>
      <c r="F735" s="85">
        <f t="shared" ref="F735:H735" si="91">COUNTA(F736:F742)</f>
        <v>7</v>
      </c>
      <c r="G735" s="3">
        <f t="shared" si="91"/>
        <v>0</v>
      </c>
      <c r="H735" s="3">
        <f t="shared" si="91"/>
        <v>0</v>
      </c>
      <c r="I735" s="3"/>
      <c r="J735" s="3"/>
      <c r="K735" s="3"/>
      <c r="L735" s="86"/>
      <c r="M735" s="87"/>
      <c r="N735" s="3"/>
      <c r="O735" s="1"/>
      <c r="P735" s="1"/>
      <c r="Q735" s="1"/>
    </row>
    <row r="736" spans="1:17" ht="15.75" customHeight="1" x14ac:dyDescent="0.25">
      <c r="A736" s="91">
        <v>1</v>
      </c>
      <c r="B736" s="80" t="s">
        <v>1827</v>
      </c>
      <c r="C736" s="5" t="s">
        <v>1828</v>
      </c>
      <c r="D736" s="5" t="s">
        <v>1829</v>
      </c>
      <c r="E736" s="14" t="s">
        <v>93</v>
      </c>
      <c r="F736" s="4" t="s">
        <v>13</v>
      </c>
      <c r="G736" s="5"/>
      <c r="H736" s="5"/>
      <c r="I736" s="81" t="s">
        <v>1830</v>
      </c>
      <c r="J736" s="5">
        <v>2023</v>
      </c>
      <c r="K736" s="17" t="s">
        <v>1801</v>
      </c>
      <c r="L736" s="23">
        <v>45279</v>
      </c>
      <c r="M736" s="24">
        <v>46375</v>
      </c>
      <c r="N736" s="81" t="s">
        <v>1528</v>
      </c>
      <c r="O736" s="65"/>
      <c r="P736" s="65"/>
      <c r="Q736" s="65">
        <v>1</v>
      </c>
    </row>
    <row r="737" spans="1:17" ht="15.75" customHeight="1" x14ac:dyDescent="0.25">
      <c r="A737" s="91">
        <v>2</v>
      </c>
      <c r="B737" s="80" t="s">
        <v>1831</v>
      </c>
      <c r="C737" s="5" t="s">
        <v>1828</v>
      </c>
      <c r="D737" s="5" t="s">
        <v>1829</v>
      </c>
      <c r="E737" s="14" t="s">
        <v>93</v>
      </c>
      <c r="F737" s="4" t="s">
        <v>13</v>
      </c>
      <c r="G737" s="5"/>
      <c r="H737" s="5"/>
      <c r="I737" s="81" t="s">
        <v>1830</v>
      </c>
      <c r="J737" s="5">
        <v>2023</v>
      </c>
      <c r="K737" s="17" t="s">
        <v>1801</v>
      </c>
      <c r="L737" s="23">
        <v>45279</v>
      </c>
      <c r="M737" s="24">
        <v>46375</v>
      </c>
      <c r="N737" s="81" t="s">
        <v>1528</v>
      </c>
      <c r="O737" s="65"/>
      <c r="P737" s="65"/>
      <c r="Q737" s="65"/>
    </row>
    <row r="738" spans="1:17" ht="15.75" customHeight="1" x14ac:dyDescent="0.25">
      <c r="A738" s="91">
        <v>3</v>
      </c>
      <c r="B738" s="80" t="s">
        <v>1832</v>
      </c>
      <c r="C738" s="5" t="s">
        <v>1828</v>
      </c>
      <c r="D738" s="5" t="s">
        <v>1829</v>
      </c>
      <c r="E738" s="14" t="s">
        <v>26</v>
      </c>
      <c r="F738" s="4" t="s">
        <v>13</v>
      </c>
      <c r="G738" s="5"/>
      <c r="H738" s="5"/>
      <c r="I738" s="81" t="s">
        <v>1830</v>
      </c>
      <c r="J738" s="5">
        <v>2023</v>
      </c>
      <c r="K738" s="17" t="s">
        <v>1801</v>
      </c>
      <c r="L738" s="23">
        <v>45645</v>
      </c>
      <c r="M738" s="24">
        <v>46740</v>
      </c>
      <c r="N738" s="5"/>
      <c r="O738" s="65"/>
      <c r="P738" s="65"/>
      <c r="Q738" s="65"/>
    </row>
    <row r="739" spans="1:17" ht="15.75" customHeight="1" x14ac:dyDescent="0.25">
      <c r="A739" s="91">
        <v>4</v>
      </c>
      <c r="B739" s="80" t="s">
        <v>1833</v>
      </c>
      <c r="C739" s="5" t="s">
        <v>1828</v>
      </c>
      <c r="D739" s="5" t="s">
        <v>1829</v>
      </c>
      <c r="E739" s="14" t="s">
        <v>26</v>
      </c>
      <c r="F739" s="4" t="s">
        <v>13</v>
      </c>
      <c r="G739" s="5"/>
      <c r="H739" s="5"/>
      <c r="I739" s="81" t="s">
        <v>1830</v>
      </c>
      <c r="J739" s="5">
        <v>2023</v>
      </c>
      <c r="K739" s="17" t="s">
        <v>1801</v>
      </c>
      <c r="L739" s="23">
        <v>46022</v>
      </c>
      <c r="M739" s="24">
        <v>47118</v>
      </c>
      <c r="N739" s="5"/>
      <c r="O739" s="65"/>
      <c r="P739" s="65"/>
      <c r="Q739" s="65"/>
    </row>
    <row r="740" spans="1:17" ht="15.75" customHeight="1" x14ac:dyDescent="0.25">
      <c r="A740" s="91">
        <v>5</v>
      </c>
      <c r="B740" s="80" t="s">
        <v>1834</v>
      </c>
      <c r="C740" s="5" t="s">
        <v>1828</v>
      </c>
      <c r="D740" s="5" t="s">
        <v>1829</v>
      </c>
      <c r="E740" s="14" t="s">
        <v>26</v>
      </c>
      <c r="F740" s="4" t="s">
        <v>13</v>
      </c>
      <c r="G740" s="5"/>
      <c r="H740" s="5"/>
      <c r="I740" s="81" t="s">
        <v>1830</v>
      </c>
      <c r="J740" s="5">
        <v>2024</v>
      </c>
      <c r="K740" s="17" t="s">
        <v>1804</v>
      </c>
      <c r="L740" s="23">
        <v>46022</v>
      </c>
      <c r="M740" s="24">
        <v>47118</v>
      </c>
      <c r="N740" s="5"/>
      <c r="O740" s="65"/>
      <c r="P740" s="65"/>
      <c r="Q740" s="65"/>
    </row>
    <row r="741" spans="1:17" ht="15.75" customHeight="1" x14ac:dyDescent="0.25">
      <c r="A741" s="91">
        <v>6</v>
      </c>
      <c r="B741" s="80" t="s">
        <v>1835</v>
      </c>
      <c r="C741" s="5" t="s">
        <v>1836</v>
      </c>
      <c r="D741" s="5" t="s">
        <v>1837</v>
      </c>
      <c r="E741" s="14" t="s">
        <v>26</v>
      </c>
      <c r="F741" s="4" t="s">
        <v>13</v>
      </c>
      <c r="G741" s="5"/>
      <c r="H741" s="5"/>
      <c r="I741" s="81" t="s">
        <v>1838</v>
      </c>
      <c r="J741" s="5">
        <v>2025</v>
      </c>
      <c r="K741" s="17" t="s">
        <v>1512</v>
      </c>
      <c r="L741" s="23">
        <v>45645</v>
      </c>
      <c r="M741" s="24">
        <v>46740</v>
      </c>
      <c r="N741" s="5"/>
      <c r="O741" s="65"/>
      <c r="P741" s="65"/>
      <c r="Q741" s="65">
        <v>1</v>
      </c>
    </row>
    <row r="742" spans="1:17" ht="15.75" customHeight="1" x14ac:dyDescent="0.25">
      <c r="A742" s="91">
        <v>7</v>
      </c>
      <c r="B742" s="80" t="s">
        <v>1839</v>
      </c>
      <c r="C742" s="5" t="s">
        <v>1836</v>
      </c>
      <c r="D742" s="5" t="s">
        <v>1837</v>
      </c>
      <c r="E742" s="14" t="s">
        <v>26</v>
      </c>
      <c r="F742" s="4" t="s">
        <v>13</v>
      </c>
      <c r="G742" s="5"/>
      <c r="H742" s="5"/>
      <c r="I742" s="81" t="s">
        <v>1838</v>
      </c>
      <c r="J742" s="5">
        <v>2024</v>
      </c>
      <c r="K742" s="17" t="s">
        <v>1804</v>
      </c>
      <c r="L742" s="23">
        <v>45645</v>
      </c>
      <c r="M742" s="24">
        <v>46740</v>
      </c>
      <c r="N742" s="5"/>
      <c r="O742" s="65"/>
      <c r="P742" s="65"/>
      <c r="Q742" s="65"/>
    </row>
    <row r="743" spans="1:17" ht="15.75" customHeight="1" x14ac:dyDescent="0.25">
      <c r="A743" s="76">
        <v>35</v>
      </c>
      <c r="B743" s="97" t="s">
        <v>1840</v>
      </c>
      <c r="C743" s="3">
        <f t="array" ref="C743">SUMPRODUCT(1/COUNTIF(C744:C747,C744:C747))</f>
        <v>1</v>
      </c>
      <c r="D743" s="3"/>
      <c r="E743" s="84">
        <f>SUM(F743:H743)</f>
        <v>4</v>
      </c>
      <c r="F743" s="85">
        <f t="shared" ref="F743:H743" si="92">COUNTA(F744:F747)</f>
        <v>2</v>
      </c>
      <c r="G743" s="3">
        <f t="shared" si="92"/>
        <v>2</v>
      </c>
      <c r="H743" s="3">
        <f t="shared" si="92"/>
        <v>0</v>
      </c>
      <c r="I743" s="3"/>
      <c r="J743" s="3"/>
      <c r="K743" s="3"/>
      <c r="L743" s="86"/>
      <c r="M743" s="87"/>
      <c r="N743" s="3"/>
      <c r="O743" s="1"/>
      <c r="P743" s="1"/>
      <c r="Q743" s="1"/>
    </row>
    <row r="744" spans="1:17" ht="15.75" customHeight="1" x14ac:dyDescent="0.25">
      <c r="A744" s="5">
        <v>1</v>
      </c>
      <c r="B744" s="80" t="s">
        <v>1841</v>
      </c>
      <c r="C744" s="5" t="s">
        <v>1842</v>
      </c>
      <c r="D744" s="5" t="s">
        <v>1843</v>
      </c>
      <c r="E744" s="14" t="s">
        <v>26</v>
      </c>
      <c r="F744" s="4"/>
      <c r="G744" s="5" t="s">
        <v>14</v>
      </c>
      <c r="H744" s="5"/>
      <c r="I744" s="81" t="s">
        <v>1844</v>
      </c>
      <c r="J744" s="5">
        <v>2023</v>
      </c>
      <c r="K744" s="17" t="s">
        <v>1536</v>
      </c>
      <c r="L744" s="23">
        <v>45278</v>
      </c>
      <c r="M744" s="24">
        <v>46374</v>
      </c>
      <c r="N744" s="81" t="s">
        <v>1845</v>
      </c>
      <c r="O744" s="65"/>
      <c r="P744" s="65"/>
      <c r="Q744" s="65">
        <v>1</v>
      </c>
    </row>
    <row r="745" spans="1:17" ht="15.75" customHeight="1" x14ac:dyDescent="0.25">
      <c r="A745" s="91">
        <v>2</v>
      </c>
      <c r="B745" s="80" t="s">
        <v>1846</v>
      </c>
      <c r="C745" s="5" t="s">
        <v>1842</v>
      </c>
      <c r="D745" s="5" t="s">
        <v>1843</v>
      </c>
      <c r="E745" s="14" t="s">
        <v>26</v>
      </c>
      <c r="F745" s="4"/>
      <c r="G745" s="5" t="s">
        <v>14</v>
      </c>
      <c r="H745" s="5"/>
      <c r="I745" s="81" t="s">
        <v>1844</v>
      </c>
      <c r="J745" s="5">
        <v>2024</v>
      </c>
      <c r="K745" s="17" t="s">
        <v>1565</v>
      </c>
      <c r="L745" s="18">
        <v>45671</v>
      </c>
      <c r="M745" s="19">
        <v>46766</v>
      </c>
      <c r="N745" s="5" t="s">
        <v>1847</v>
      </c>
      <c r="O745" s="65"/>
      <c r="P745" s="65"/>
      <c r="Q745" s="65"/>
    </row>
    <row r="746" spans="1:17" ht="15.75" customHeight="1" x14ac:dyDescent="0.25">
      <c r="A746" s="5">
        <v>3</v>
      </c>
      <c r="B746" s="80" t="s">
        <v>1848</v>
      </c>
      <c r="C746" s="5" t="s">
        <v>1842</v>
      </c>
      <c r="D746" s="5" t="s">
        <v>1843</v>
      </c>
      <c r="E746" s="14" t="s">
        <v>26</v>
      </c>
      <c r="F746" s="4" t="s">
        <v>13</v>
      </c>
      <c r="G746" s="5"/>
      <c r="H746" s="5"/>
      <c r="I746" s="81" t="s">
        <v>1844</v>
      </c>
      <c r="J746" s="5">
        <v>2023</v>
      </c>
      <c r="K746" s="17" t="s">
        <v>1801</v>
      </c>
      <c r="L746" s="23">
        <v>45279</v>
      </c>
      <c r="M746" s="24">
        <v>46375</v>
      </c>
      <c r="N746" s="5"/>
      <c r="O746" s="65"/>
      <c r="P746" s="65"/>
      <c r="Q746" s="65"/>
    </row>
    <row r="747" spans="1:17" ht="15.75" customHeight="1" x14ac:dyDescent="0.25">
      <c r="A747" s="91">
        <v>4</v>
      </c>
      <c r="B747" s="80" t="s">
        <v>1849</v>
      </c>
      <c r="C747" s="5" t="s">
        <v>1842</v>
      </c>
      <c r="D747" s="5" t="s">
        <v>1843</v>
      </c>
      <c r="E747" s="14" t="s">
        <v>26</v>
      </c>
      <c r="F747" s="4" t="s">
        <v>13</v>
      </c>
      <c r="G747" s="5"/>
      <c r="H747" s="5"/>
      <c r="I747" s="81" t="s">
        <v>1844</v>
      </c>
      <c r="J747" s="5">
        <v>2024</v>
      </c>
      <c r="K747" s="17" t="s">
        <v>1804</v>
      </c>
      <c r="L747" s="23">
        <v>45279</v>
      </c>
      <c r="M747" s="24">
        <v>46375</v>
      </c>
      <c r="N747" s="5"/>
      <c r="O747" s="65"/>
      <c r="P747" s="65"/>
      <c r="Q747" s="65"/>
    </row>
    <row r="748" spans="1:17" ht="15.75" customHeight="1" x14ac:dyDescent="0.25">
      <c r="A748" s="3">
        <v>36</v>
      </c>
      <c r="B748" s="88" t="s">
        <v>1850</v>
      </c>
      <c r="C748" s="3">
        <f t="array" ref="C748">SUMPRODUCT(1/COUNTIF(C749:C757,C749:C757))</f>
        <v>1.9999999999999998</v>
      </c>
      <c r="D748" s="3"/>
      <c r="E748" s="84">
        <f>SUM(F748:H748)</f>
        <v>9</v>
      </c>
      <c r="F748" s="85">
        <f t="shared" ref="F748:H748" si="93">COUNTA(F749:F757)</f>
        <v>9</v>
      </c>
      <c r="G748" s="3">
        <f t="shared" si="93"/>
        <v>0</v>
      </c>
      <c r="H748" s="3">
        <f t="shared" si="93"/>
        <v>0</v>
      </c>
      <c r="I748" s="3"/>
      <c r="J748" s="3"/>
      <c r="K748" s="3"/>
      <c r="L748" s="86"/>
      <c r="M748" s="87"/>
      <c r="N748" s="3"/>
      <c r="O748" s="1"/>
      <c r="P748" s="1"/>
      <c r="Q748" s="1"/>
    </row>
    <row r="749" spans="1:17" ht="15.75" customHeight="1" x14ac:dyDescent="0.25">
      <c r="A749" s="5">
        <v>1</v>
      </c>
      <c r="B749" s="80" t="s">
        <v>1851</v>
      </c>
      <c r="C749" s="5" t="s">
        <v>1852</v>
      </c>
      <c r="D749" s="5" t="s">
        <v>1853</v>
      </c>
      <c r="E749" s="14" t="s">
        <v>26</v>
      </c>
      <c r="F749" s="4" t="s">
        <v>13</v>
      </c>
      <c r="G749" s="5"/>
      <c r="H749" s="5"/>
      <c r="I749" s="81" t="s">
        <v>1854</v>
      </c>
      <c r="J749" s="5">
        <v>2024</v>
      </c>
      <c r="K749" s="17" t="s">
        <v>1797</v>
      </c>
      <c r="L749" s="23">
        <v>45594</v>
      </c>
      <c r="M749" s="24">
        <v>46689</v>
      </c>
      <c r="N749" s="5" t="s">
        <v>1798</v>
      </c>
      <c r="O749" s="65"/>
      <c r="P749" s="65"/>
      <c r="Q749" s="65">
        <v>1</v>
      </c>
    </row>
    <row r="750" spans="1:17" ht="15.75" customHeight="1" x14ac:dyDescent="0.25">
      <c r="A750" s="5">
        <v>2</v>
      </c>
      <c r="B750" s="80" t="s">
        <v>1855</v>
      </c>
      <c r="C750" s="5" t="s">
        <v>1852</v>
      </c>
      <c r="D750" s="5" t="s">
        <v>1853</v>
      </c>
      <c r="E750" s="14" t="s">
        <v>26</v>
      </c>
      <c r="F750" s="4" t="s">
        <v>13</v>
      </c>
      <c r="G750" s="5"/>
      <c r="H750" s="5"/>
      <c r="I750" s="81" t="s">
        <v>1854</v>
      </c>
      <c r="J750" s="5">
        <v>2024</v>
      </c>
      <c r="K750" s="17" t="s">
        <v>1797</v>
      </c>
      <c r="L750" s="23">
        <v>45594</v>
      </c>
      <c r="M750" s="24">
        <v>46689</v>
      </c>
      <c r="N750" s="5" t="s">
        <v>1798</v>
      </c>
      <c r="O750" s="65"/>
      <c r="P750" s="65"/>
      <c r="Q750" s="65"/>
    </row>
    <row r="751" spans="1:17" ht="15.75" customHeight="1" x14ac:dyDescent="0.25">
      <c r="A751" s="5">
        <v>3</v>
      </c>
      <c r="B751" s="80" t="s">
        <v>1856</v>
      </c>
      <c r="C751" s="5" t="s">
        <v>1852</v>
      </c>
      <c r="D751" s="5" t="s">
        <v>1853</v>
      </c>
      <c r="E751" s="14" t="s">
        <v>26</v>
      </c>
      <c r="F751" s="4" t="s">
        <v>13</v>
      </c>
      <c r="G751" s="5"/>
      <c r="H751" s="5"/>
      <c r="I751" s="81" t="s">
        <v>1854</v>
      </c>
      <c r="J751" s="5">
        <v>2023</v>
      </c>
      <c r="K751" s="17" t="s">
        <v>1801</v>
      </c>
      <c r="L751" s="23">
        <v>45279</v>
      </c>
      <c r="M751" s="24">
        <v>46375</v>
      </c>
      <c r="N751" s="5"/>
      <c r="O751" s="65"/>
      <c r="P751" s="65"/>
      <c r="Q751" s="65"/>
    </row>
    <row r="752" spans="1:17" ht="15.75" customHeight="1" x14ac:dyDescent="0.25">
      <c r="A752" s="5">
        <v>4</v>
      </c>
      <c r="B752" s="80" t="s">
        <v>1857</v>
      </c>
      <c r="C752" s="5" t="s">
        <v>1852</v>
      </c>
      <c r="D752" s="5" t="s">
        <v>1853</v>
      </c>
      <c r="E752" s="14" t="s">
        <v>26</v>
      </c>
      <c r="F752" s="4" t="s">
        <v>13</v>
      </c>
      <c r="G752" s="5"/>
      <c r="H752" s="5"/>
      <c r="I752" s="81" t="s">
        <v>1854</v>
      </c>
      <c r="J752" s="5">
        <v>2023</v>
      </c>
      <c r="K752" s="17" t="s">
        <v>1801</v>
      </c>
      <c r="L752" s="23">
        <v>45279</v>
      </c>
      <c r="M752" s="24">
        <v>46375</v>
      </c>
      <c r="N752" s="5"/>
      <c r="O752" s="65"/>
      <c r="P752" s="65"/>
      <c r="Q752" s="65"/>
    </row>
    <row r="753" spans="1:17" ht="15.75" customHeight="1" x14ac:dyDescent="0.25">
      <c r="A753" s="5">
        <v>5</v>
      </c>
      <c r="B753" s="80" t="s">
        <v>1858</v>
      </c>
      <c r="C753" s="5" t="s">
        <v>1852</v>
      </c>
      <c r="D753" s="5" t="s">
        <v>1853</v>
      </c>
      <c r="E753" s="14" t="s">
        <v>26</v>
      </c>
      <c r="F753" s="4" t="s">
        <v>13</v>
      </c>
      <c r="G753" s="5"/>
      <c r="H753" s="5"/>
      <c r="I753" s="81" t="s">
        <v>1854</v>
      </c>
      <c r="J753" s="5">
        <v>2024</v>
      </c>
      <c r="K753" s="17" t="s">
        <v>1797</v>
      </c>
      <c r="L753" s="23">
        <v>45594</v>
      </c>
      <c r="M753" s="24">
        <v>46689</v>
      </c>
      <c r="N753" s="5"/>
      <c r="O753" s="65"/>
      <c r="P753" s="65"/>
      <c r="Q753" s="65"/>
    </row>
    <row r="754" spans="1:17" ht="15.75" customHeight="1" x14ac:dyDescent="0.25">
      <c r="A754" s="5">
        <v>6</v>
      </c>
      <c r="B754" s="80" t="s">
        <v>1859</v>
      </c>
      <c r="C754" s="5" t="s">
        <v>1852</v>
      </c>
      <c r="D754" s="5" t="s">
        <v>1853</v>
      </c>
      <c r="E754" s="14" t="s">
        <v>26</v>
      </c>
      <c r="F754" s="4" t="s">
        <v>13</v>
      </c>
      <c r="G754" s="5"/>
      <c r="H754" s="5"/>
      <c r="I754" s="81" t="s">
        <v>1854</v>
      </c>
      <c r="J754" s="5">
        <v>2024</v>
      </c>
      <c r="K754" s="17" t="s">
        <v>1804</v>
      </c>
      <c r="L754" s="23">
        <v>45645</v>
      </c>
      <c r="M754" s="24">
        <v>46740</v>
      </c>
      <c r="N754" s="5"/>
      <c r="O754" s="65"/>
      <c r="P754" s="65"/>
      <c r="Q754" s="65"/>
    </row>
    <row r="755" spans="1:17" ht="15.75" customHeight="1" x14ac:dyDescent="0.25">
      <c r="A755" s="5">
        <v>7</v>
      </c>
      <c r="B755" s="80" t="s">
        <v>1860</v>
      </c>
      <c r="C755" s="5" t="s">
        <v>1861</v>
      </c>
      <c r="D755" s="5" t="s">
        <v>1862</v>
      </c>
      <c r="E755" s="14" t="s">
        <v>26</v>
      </c>
      <c r="F755" s="4" t="s">
        <v>13</v>
      </c>
      <c r="G755" s="5"/>
      <c r="H755" s="5"/>
      <c r="I755" s="81" t="s">
        <v>1863</v>
      </c>
      <c r="J755" s="5">
        <v>2023</v>
      </c>
      <c r="K755" s="17" t="s">
        <v>1801</v>
      </c>
      <c r="L755" s="23">
        <v>45279</v>
      </c>
      <c r="M755" s="24">
        <v>46375</v>
      </c>
      <c r="N755" s="5"/>
      <c r="O755" s="65">
        <v>1</v>
      </c>
      <c r="P755" s="65"/>
      <c r="Q755" s="65"/>
    </row>
    <row r="756" spans="1:17" ht="15.75" customHeight="1" x14ac:dyDescent="0.25">
      <c r="A756" s="5">
        <v>8</v>
      </c>
      <c r="B756" s="80" t="s">
        <v>1864</v>
      </c>
      <c r="C756" s="5" t="s">
        <v>1861</v>
      </c>
      <c r="D756" s="5" t="s">
        <v>1862</v>
      </c>
      <c r="E756" s="14" t="s">
        <v>26</v>
      </c>
      <c r="F756" s="4" t="s">
        <v>13</v>
      </c>
      <c r="G756" s="5"/>
      <c r="H756" s="5"/>
      <c r="I756" s="81" t="s">
        <v>1863</v>
      </c>
      <c r="J756" s="5">
        <v>2023</v>
      </c>
      <c r="K756" s="17" t="s">
        <v>1801</v>
      </c>
      <c r="L756" s="23">
        <v>45279</v>
      </c>
      <c r="M756" s="24">
        <v>46375</v>
      </c>
      <c r="N756" s="5"/>
      <c r="O756" s="65"/>
      <c r="P756" s="65"/>
      <c r="Q756" s="65"/>
    </row>
    <row r="757" spans="1:17" ht="15.75" customHeight="1" x14ac:dyDescent="0.25">
      <c r="A757" s="5">
        <v>9</v>
      </c>
      <c r="B757" s="80" t="s">
        <v>1865</v>
      </c>
      <c r="C757" s="5" t="s">
        <v>1861</v>
      </c>
      <c r="D757" s="5" t="s">
        <v>1862</v>
      </c>
      <c r="E757" s="14" t="s">
        <v>26</v>
      </c>
      <c r="F757" s="4" t="s">
        <v>13</v>
      </c>
      <c r="G757" s="5"/>
      <c r="H757" s="5"/>
      <c r="I757" s="81" t="s">
        <v>1863</v>
      </c>
      <c r="J757" s="5">
        <v>2024</v>
      </c>
      <c r="K757" s="17" t="s">
        <v>1804</v>
      </c>
      <c r="L757" s="23">
        <v>45645</v>
      </c>
      <c r="M757" s="24">
        <v>46740</v>
      </c>
      <c r="N757" s="5"/>
      <c r="O757" s="65"/>
      <c r="P757" s="65"/>
      <c r="Q757" s="65"/>
    </row>
    <row r="758" spans="1:17" ht="15.75" customHeight="1" x14ac:dyDescent="0.25">
      <c r="A758" s="3">
        <v>37</v>
      </c>
      <c r="B758" s="88" t="s">
        <v>1866</v>
      </c>
      <c r="C758" s="3">
        <f t="array" ref="C758">SUMPRODUCT(1/COUNTIF(C759:C764,C759:C764))</f>
        <v>2</v>
      </c>
      <c r="D758" s="3"/>
      <c r="E758" s="84">
        <f>SUM(F758:H758)</f>
        <v>6</v>
      </c>
      <c r="F758" s="85">
        <f t="shared" ref="F758:H758" si="94">COUNTA(F759:F764)</f>
        <v>6</v>
      </c>
      <c r="G758" s="3">
        <f t="shared" si="94"/>
        <v>0</v>
      </c>
      <c r="H758" s="3">
        <f t="shared" si="94"/>
        <v>0</v>
      </c>
      <c r="I758" s="3"/>
      <c r="J758" s="3"/>
      <c r="K758" s="3"/>
      <c r="L758" s="86"/>
      <c r="M758" s="87"/>
      <c r="N758" s="3"/>
      <c r="O758" s="1"/>
      <c r="P758" s="1"/>
      <c r="Q758" s="1"/>
    </row>
    <row r="759" spans="1:17" ht="15.75" customHeight="1" x14ac:dyDescent="0.25">
      <c r="A759" s="5">
        <v>1</v>
      </c>
      <c r="B759" s="80" t="s">
        <v>1867</v>
      </c>
      <c r="C759" s="5" t="s">
        <v>1868</v>
      </c>
      <c r="D759" s="5" t="s">
        <v>1869</v>
      </c>
      <c r="E759" s="14" t="s">
        <v>26</v>
      </c>
      <c r="F759" s="4" t="s">
        <v>13</v>
      </c>
      <c r="G759" s="5"/>
      <c r="H759" s="5"/>
      <c r="I759" s="81" t="s">
        <v>1870</v>
      </c>
      <c r="J759" s="5">
        <v>2024</v>
      </c>
      <c r="K759" s="17" t="s">
        <v>1797</v>
      </c>
      <c r="L759" s="23">
        <v>45594</v>
      </c>
      <c r="M759" s="24">
        <v>46689</v>
      </c>
      <c r="N759" s="5" t="s">
        <v>1798</v>
      </c>
      <c r="O759" s="65"/>
      <c r="P759" s="65"/>
      <c r="Q759" s="65">
        <v>1</v>
      </c>
    </row>
    <row r="760" spans="1:17" ht="15.75" customHeight="1" x14ac:dyDescent="0.25">
      <c r="A760" s="5">
        <v>2</v>
      </c>
      <c r="B760" s="80" t="s">
        <v>1871</v>
      </c>
      <c r="C760" s="5" t="s">
        <v>1868</v>
      </c>
      <c r="D760" s="5" t="s">
        <v>1869</v>
      </c>
      <c r="E760" s="14" t="s">
        <v>26</v>
      </c>
      <c r="F760" s="4" t="s">
        <v>13</v>
      </c>
      <c r="G760" s="5"/>
      <c r="H760" s="5"/>
      <c r="I760" s="81" t="s">
        <v>1870</v>
      </c>
      <c r="J760" s="5">
        <v>2023</v>
      </c>
      <c r="K760" s="17" t="s">
        <v>1801</v>
      </c>
      <c r="L760" s="23">
        <v>45279</v>
      </c>
      <c r="M760" s="24">
        <v>46375</v>
      </c>
      <c r="N760" s="5"/>
      <c r="O760" s="65"/>
      <c r="P760" s="65"/>
      <c r="Q760" s="65"/>
    </row>
    <row r="761" spans="1:17" ht="15.75" customHeight="1" x14ac:dyDescent="0.25">
      <c r="A761" s="5">
        <v>3</v>
      </c>
      <c r="B761" s="80" t="s">
        <v>1872</v>
      </c>
      <c r="C761" s="5" t="s">
        <v>1868</v>
      </c>
      <c r="D761" s="5" t="s">
        <v>1869</v>
      </c>
      <c r="E761" s="14" t="s">
        <v>26</v>
      </c>
      <c r="F761" s="4" t="s">
        <v>13</v>
      </c>
      <c r="G761" s="5"/>
      <c r="H761" s="5"/>
      <c r="I761" s="81" t="s">
        <v>1870</v>
      </c>
      <c r="J761" s="5">
        <v>2023</v>
      </c>
      <c r="K761" s="17" t="s">
        <v>1801</v>
      </c>
      <c r="L761" s="23">
        <v>45279</v>
      </c>
      <c r="M761" s="24">
        <v>46375</v>
      </c>
      <c r="N761" s="5"/>
      <c r="O761" s="65"/>
      <c r="P761" s="65"/>
      <c r="Q761" s="65"/>
    </row>
    <row r="762" spans="1:17" ht="15.75" customHeight="1" x14ac:dyDescent="0.25">
      <c r="A762" s="5">
        <v>4</v>
      </c>
      <c r="B762" s="80" t="s">
        <v>1873</v>
      </c>
      <c r="C762" s="5" t="s">
        <v>1868</v>
      </c>
      <c r="D762" s="5" t="s">
        <v>1869</v>
      </c>
      <c r="E762" s="14" t="s">
        <v>26</v>
      </c>
      <c r="F762" s="4" t="s">
        <v>13</v>
      </c>
      <c r="G762" s="5"/>
      <c r="H762" s="5"/>
      <c r="I762" s="81" t="s">
        <v>1870</v>
      </c>
      <c r="J762" s="5">
        <v>2024</v>
      </c>
      <c r="K762" s="17" t="s">
        <v>1797</v>
      </c>
      <c r="L762" s="23">
        <v>45594</v>
      </c>
      <c r="M762" s="24">
        <v>46689</v>
      </c>
      <c r="N762" s="5"/>
      <c r="O762" s="65"/>
      <c r="P762" s="65"/>
      <c r="Q762" s="65"/>
    </row>
    <row r="763" spans="1:17" ht="15.75" customHeight="1" x14ac:dyDescent="0.25">
      <c r="A763" s="5">
        <v>5</v>
      </c>
      <c r="B763" s="80" t="s">
        <v>1874</v>
      </c>
      <c r="C763" s="5" t="s">
        <v>1868</v>
      </c>
      <c r="D763" s="5" t="s">
        <v>1869</v>
      </c>
      <c r="E763" s="14" t="s">
        <v>26</v>
      </c>
      <c r="F763" s="4" t="s">
        <v>13</v>
      </c>
      <c r="G763" s="5"/>
      <c r="H763" s="5"/>
      <c r="I763" s="81" t="s">
        <v>1870</v>
      </c>
      <c r="J763" s="5">
        <v>2024</v>
      </c>
      <c r="K763" s="17" t="s">
        <v>1804</v>
      </c>
      <c r="L763" s="23">
        <v>45645</v>
      </c>
      <c r="M763" s="24">
        <v>46740</v>
      </c>
      <c r="N763" s="5"/>
      <c r="O763" s="65"/>
      <c r="P763" s="65"/>
      <c r="Q763" s="65"/>
    </row>
    <row r="764" spans="1:17" ht="15.75" customHeight="1" x14ac:dyDescent="0.25">
      <c r="A764" s="5">
        <v>6</v>
      </c>
      <c r="B764" s="80" t="s">
        <v>1875</v>
      </c>
      <c r="C764" s="5" t="s">
        <v>1876</v>
      </c>
      <c r="D764" s="5" t="s">
        <v>1877</v>
      </c>
      <c r="E764" s="14" t="s">
        <v>26</v>
      </c>
      <c r="F764" s="4" t="s">
        <v>13</v>
      </c>
      <c r="G764" s="5"/>
      <c r="H764" s="5"/>
      <c r="I764" s="81" t="s">
        <v>1878</v>
      </c>
      <c r="J764" s="5">
        <v>2024</v>
      </c>
      <c r="K764" s="17" t="s">
        <v>1797</v>
      </c>
      <c r="L764" s="23">
        <v>45594</v>
      </c>
      <c r="M764" s="24">
        <v>46689</v>
      </c>
      <c r="N764" s="5"/>
      <c r="O764" s="65">
        <v>1</v>
      </c>
      <c r="P764" s="65"/>
      <c r="Q764" s="65"/>
    </row>
    <row r="765" spans="1:17" ht="15.75" customHeight="1" x14ac:dyDescent="0.25">
      <c r="A765" s="76">
        <v>38</v>
      </c>
      <c r="B765" s="94" t="s">
        <v>1879</v>
      </c>
      <c r="C765" s="9">
        <f t="array" ref="C765">SUMPRODUCT(1/COUNTIF(C766:C776,C766:C776))</f>
        <v>4</v>
      </c>
      <c r="D765" s="3"/>
      <c r="E765" s="84">
        <f>SUM(F765:H765)</f>
        <v>11</v>
      </c>
      <c r="F765" s="85">
        <f t="shared" ref="F765:H765" si="95">COUNTA(F766:F776)</f>
        <v>9</v>
      </c>
      <c r="G765" s="3">
        <f t="shared" si="95"/>
        <v>2</v>
      </c>
      <c r="H765" s="3">
        <f t="shared" si="95"/>
        <v>0</v>
      </c>
      <c r="I765" s="3"/>
      <c r="J765" s="3"/>
      <c r="K765" s="3"/>
      <c r="L765" s="86"/>
      <c r="M765" s="87"/>
      <c r="N765" s="3"/>
      <c r="O765" s="1"/>
      <c r="P765" s="1"/>
      <c r="Q765" s="1"/>
    </row>
    <row r="766" spans="1:17" ht="15.75" customHeight="1" x14ac:dyDescent="0.25">
      <c r="A766" s="5">
        <v>1</v>
      </c>
      <c r="B766" s="80" t="s">
        <v>1880</v>
      </c>
      <c r="C766" s="5" t="s">
        <v>1881</v>
      </c>
      <c r="D766" s="5" t="s">
        <v>1882</v>
      </c>
      <c r="E766" s="14" t="s">
        <v>26</v>
      </c>
      <c r="F766" s="4"/>
      <c r="G766" s="5" t="s">
        <v>14</v>
      </c>
      <c r="H766" s="5"/>
      <c r="I766" s="81" t="s">
        <v>1883</v>
      </c>
      <c r="J766" s="5">
        <v>2023</v>
      </c>
      <c r="K766" s="17" t="s">
        <v>1536</v>
      </c>
      <c r="L766" s="23">
        <v>45278</v>
      </c>
      <c r="M766" s="24">
        <v>46374</v>
      </c>
      <c r="N766" s="81" t="s">
        <v>1845</v>
      </c>
      <c r="O766" s="65">
        <v>1</v>
      </c>
      <c r="P766" s="65"/>
      <c r="Q766" s="65"/>
    </row>
    <row r="767" spans="1:17" ht="15.75" customHeight="1" x14ac:dyDescent="0.25">
      <c r="A767" s="5">
        <v>2</v>
      </c>
      <c r="B767" s="80" t="s">
        <v>1884</v>
      </c>
      <c r="C767" s="5" t="s">
        <v>1881</v>
      </c>
      <c r="D767" s="5" t="s">
        <v>1885</v>
      </c>
      <c r="E767" s="14" t="s">
        <v>26</v>
      </c>
      <c r="F767" s="4" t="s">
        <v>13</v>
      </c>
      <c r="G767" s="5"/>
      <c r="H767" s="5"/>
      <c r="I767" s="81" t="s">
        <v>1883</v>
      </c>
      <c r="J767" s="5">
        <v>2024</v>
      </c>
      <c r="K767" s="17" t="s">
        <v>1886</v>
      </c>
      <c r="L767" s="18">
        <v>45560</v>
      </c>
      <c r="M767" s="19">
        <v>46655</v>
      </c>
      <c r="N767" s="5" t="s">
        <v>1798</v>
      </c>
      <c r="O767" s="65"/>
      <c r="P767" s="65"/>
      <c r="Q767" s="65"/>
    </row>
    <row r="768" spans="1:17" ht="15.75" customHeight="1" x14ac:dyDescent="0.25">
      <c r="A768" s="5">
        <v>3</v>
      </c>
      <c r="B768" s="80" t="s">
        <v>1887</v>
      </c>
      <c r="C768" s="5" t="s">
        <v>1881</v>
      </c>
      <c r="D768" s="5" t="s">
        <v>1885</v>
      </c>
      <c r="E768" s="14" t="s">
        <v>26</v>
      </c>
      <c r="F768" s="4" t="s">
        <v>13</v>
      </c>
      <c r="G768" s="5"/>
      <c r="H768" s="5"/>
      <c r="I768" s="81" t="s">
        <v>1883</v>
      </c>
      <c r="J768" s="5">
        <v>2024</v>
      </c>
      <c r="K768" s="17" t="s">
        <v>1886</v>
      </c>
      <c r="L768" s="18">
        <v>45560</v>
      </c>
      <c r="M768" s="19">
        <v>46655</v>
      </c>
      <c r="N768" s="5" t="s">
        <v>1798</v>
      </c>
      <c r="O768" s="65"/>
      <c r="P768" s="65"/>
      <c r="Q768" s="65"/>
    </row>
    <row r="769" spans="1:17" ht="15.75" customHeight="1" x14ac:dyDescent="0.25">
      <c r="A769" s="5">
        <v>4</v>
      </c>
      <c r="B769" s="80" t="s">
        <v>1888</v>
      </c>
      <c r="C769" s="5" t="s">
        <v>1881</v>
      </c>
      <c r="D769" s="5" t="s">
        <v>1885</v>
      </c>
      <c r="E769" s="14" t="s">
        <v>26</v>
      </c>
      <c r="F769" s="4"/>
      <c r="G769" s="5" t="s">
        <v>14</v>
      </c>
      <c r="H769" s="5"/>
      <c r="I769" s="81" t="s">
        <v>1883</v>
      </c>
      <c r="J769" s="5">
        <v>2023</v>
      </c>
      <c r="K769" s="17" t="s">
        <v>1536</v>
      </c>
      <c r="L769" s="23">
        <v>45278</v>
      </c>
      <c r="M769" s="24">
        <v>46374</v>
      </c>
      <c r="N769" s="5"/>
      <c r="O769" s="65"/>
      <c r="P769" s="65"/>
      <c r="Q769" s="65"/>
    </row>
    <row r="770" spans="1:17" ht="15.75" customHeight="1" x14ac:dyDescent="0.25">
      <c r="A770" s="5">
        <v>5</v>
      </c>
      <c r="B770" s="80" t="s">
        <v>1889</v>
      </c>
      <c r="C770" s="5" t="s">
        <v>1881</v>
      </c>
      <c r="D770" s="5" t="s">
        <v>1885</v>
      </c>
      <c r="E770" s="14" t="s">
        <v>26</v>
      </c>
      <c r="F770" s="4" t="s">
        <v>13</v>
      </c>
      <c r="G770" s="5"/>
      <c r="H770" s="5"/>
      <c r="I770" s="81" t="s">
        <v>1883</v>
      </c>
      <c r="J770" s="5">
        <v>2024</v>
      </c>
      <c r="K770" s="17" t="s">
        <v>1890</v>
      </c>
      <c r="L770" s="18">
        <v>45631</v>
      </c>
      <c r="M770" s="19">
        <v>46726</v>
      </c>
      <c r="N770" s="5"/>
      <c r="O770" s="65"/>
      <c r="P770" s="65"/>
      <c r="Q770" s="65"/>
    </row>
    <row r="771" spans="1:17" ht="15.75" customHeight="1" x14ac:dyDescent="0.25">
      <c r="A771" s="5">
        <v>6</v>
      </c>
      <c r="B771" s="80" t="s">
        <v>1891</v>
      </c>
      <c r="C771" s="5" t="s">
        <v>1881</v>
      </c>
      <c r="D771" s="5" t="s">
        <v>1885</v>
      </c>
      <c r="E771" s="14" t="s">
        <v>26</v>
      </c>
      <c r="F771" s="4" t="s">
        <v>13</v>
      </c>
      <c r="G771" s="5"/>
      <c r="H771" s="5"/>
      <c r="I771" s="81" t="s">
        <v>1883</v>
      </c>
      <c r="J771" s="5">
        <v>2024</v>
      </c>
      <c r="K771" s="17" t="s">
        <v>1890</v>
      </c>
      <c r="L771" s="18">
        <v>45631</v>
      </c>
      <c r="M771" s="19">
        <v>46726</v>
      </c>
      <c r="N771" s="5"/>
      <c r="O771" s="65"/>
      <c r="P771" s="65"/>
      <c r="Q771" s="65"/>
    </row>
    <row r="772" spans="1:17" ht="15.75" customHeight="1" x14ac:dyDescent="0.25">
      <c r="A772" s="5">
        <v>7</v>
      </c>
      <c r="B772" s="80" t="s">
        <v>1892</v>
      </c>
      <c r="C772" s="5" t="s">
        <v>1893</v>
      </c>
      <c r="D772" s="5" t="s">
        <v>1894</v>
      </c>
      <c r="E772" s="14" t="s">
        <v>26</v>
      </c>
      <c r="F772" s="4" t="s">
        <v>13</v>
      </c>
      <c r="G772" s="5"/>
      <c r="H772" s="5"/>
      <c r="I772" s="81" t="s">
        <v>1895</v>
      </c>
      <c r="J772" s="5">
        <v>2023</v>
      </c>
      <c r="K772" s="17" t="s">
        <v>1896</v>
      </c>
      <c r="L772" s="18">
        <v>45177</v>
      </c>
      <c r="M772" s="19">
        <v>46273</v>
      </c>
      <c r="N772" s="5"/>
      <c r="O772" s="65"/>
      <c r="P772" s="65">
        <v>1</v>
      </c>
      <c r="Q772" s="65"/>
    </row>
    <row r="773" spans="1:17" ht="15.75" customHeight="1" x14ac:dyDescent="0.25">
      <c r="A773" s="5">
        <v>8</v>
      </c>
      <c r="B773" s="80" t="s">
        <v>1897</v>
      </c>
      <c r="C773" s="5" t="s">
        <v>1893</v>
      </c>
      <c r="D773" s="5" t="s">
        <v>1894</v>
      </c>
      <c r="E773" s="14" t="s">
        <v>26</v>
      </c>
      <c r="F773" s="4" t="s">
        <v>13</v>
      </c>
      <c r="G773" s="5"/>
      <c r="H773" s="5"/>
      <c r="I773" s="81" t="s">
        <v>1895</v>
      </c>
      <c r="J773" s="5">
        <v>2024</v>
      </c>
      <c r="K773" s="17" t="s">
        <v>1890</v>
      </c>
      <c r="L773" s="18">
        <v>45631</v>
      </c>
      <c r="M773" s="19">
        <v>46726</v>
      </c>
      <c r="N773" s="5"/>
      <c r="O773" s="65"/>
      <c r="P773" s="65"/>
      <c r="Q773" s="65"/>
    </row>
    <row r="774" spans="1:17" ht="15.75" customHeight="1" x14ac:dyDescent="0.25">
      <c r="A774" s="5">
        <v>9</v>
      </c>
      <c r="B774" s="80" t="s">
        <v>1898</v>
      </c>
      <c r="C774" s="5" t="s">
        <v>1893</v>
      </c>
      <c r="D774" s="5" t="s">
        <v>1894</v>
      </c>
      <c r="E774" s="14" t="s">
        <v>26</v>
      </c>
      <c r="F774" s="4" t="s">
        <v>13</v>
      </c>
      <c r="G774" s="5"/>
      <c r="H774" s="5"/>
      <c r="I774" s="81" t="s">
        <v>1895</v>
      </c>
      <c r="J774" s="5">
        <v>2024</v>
      </c>
      <c r="K774" s="17" t="s">
        <v>1890</v>
      </c>
      <c r="L774" s="18">
        <v>45631</v>
      </c>
      <c r="M774" s="19">
        <v>46726</v>
      </c>
      <c r="N774" s="5"/>
      <c r="O774" s="65"/>
      <c r="P774" s="65"/>
      <c r="Q774" s="65"/>
    </row>
    <row r="775" spans="1:17" ht="15.75" customHeight="1" x14ac:dyDescent="0.25">
      <c r="A775" s="5">
        <v>10</v>
      </c>
      <c r="B775" s="80" t="s">
        <v>1899</v>
      </c>
      <c r="C775" s="5" t="s">
        <v>1900</v>
      </c>
      <c r="D775" s="5" t="s">
        <v>1901</v>
      </c>
      <c r="E775" s="14" t="s">
        <v>26</v>
      </c>
      <c r="F775" s="4" t="s">
        <v>13</v>
      </c>
      <c r="G775" s="5"/>
      <c r="H775" s="5"/>
      <c r="I775" s="81" t="s">
        <v>1902</v>
      </c>
      <c r="J775" s="5">
        <v>2024</v>
      </c>
      <c r="K775" s="17" t="s">
        <v>1903</v>
      </c>
      <c r="L775" s="18">
        <v>45567</v>
      </c>
      <c r="M775" s="19">
        <v>46662</v>
      </c>
      <c r="N775" s="5"/>
      <c r="O775" s="65"/>
      <c r="P775" s="65"/>
      <c r="Q775" s="65">
        <v>1</v>
      </c>
    </row>
    <row r="776" spans="1:17" ht="15.75" customHeight="1" x14ac:dyDescent="0.25">
      <c r="A776" s="5">
        <v>11</v>
      </c>
      <c r="B776" s="80" t="s">
        <v>1904</v>
      </c>
      <c r="C776" s="5" t="s">
        <v>1905</v>
      </c>
      <c r="D776" s="5" t="s">
        <v>1906</v>
      </c>
      <c r="E776" s="14" t="s">
        <v>26</v>
      </c>
      <c r="F776" s="4" t="s">
        <v>13</v>
      </c>
      <c r="G776" s="5"/>
      <c r="H776" s="5"/>
      <c r="I776" s="81" t="s">
        <v>1907</v>
      </c>
      <c r="J776" s="5">
        <v>2024</v>
      </c>
      <c r="K776" s="17" t="s">
        <v>1890</v>
      </c>
      <c r="L776" s="18">
        <v>45631</v>
      </c>
      <c r="M776" s="19">
        <v>46726</v>
      </c>
      <c r="N776" s="5"/>
      <c r="O776" s="65">
        <v>1</v>
      </c>
      <c r="P776" s="65"/>
      <c r="Q776" s="65"/>
    </row>
    <row r="777" spans="1:17" ht="15.75" customHeight="1" x14ac:dyDescent="0.25">
      <c r="A777" s="3">
        <v>39</v>
      </c>
      <c r="B777" s="88" t="s">
        <v>1908</v>
      </c>
      <c r="C777" s="9">
        <f t="array" ref="C777">SUMPRODUCT(1/COUNTIF(C778:C793,C778:C793))</f>
        <v>6.0000000000000027</v>
      </c>
      <c r="D777" s="3"/>
      <c r="E777" s="84">
        <f>SUM(F777:H777)</f>
        <v>16</v>
      </c>
      <c r="F777" s="85">
        <f t="shared" ref="F777:H777" si="96">COUNTA(F778:F793)</f>
        <v>9</v>
      </c>
      <c r="G777" s="3">
        <f t="shared" si="96"/>
        <v>4</v>
      </c>
      <c r="H777" s="3">
        <f t="shared" si="96"/>
        <v>3</v>
      </c>
      <c r="I777" s="3"/>
      <c r="J777" s="3"/>
      <c r="K777" s="3"/>
      <c r="L777" s="86"/>
      <c r="M777" s="87"/>
      <c r="N777" s="3"/>
      <c r="O777" s="1"/>
      <c r="P777" s="1"/>
      <c r="Q777" s="1"/>
    </row>
    <row r="778" spans="1:17" ht="15.75" customHeight="1" x14ac:dyDescent="0.25">
      <c r="A778" s="91">
        <v>1</v>
      </c>
      <c r="B778" s="80" t="s">
        <v>1909</v>
      </c>
      <c r="C778" s="5" t="s">
        <v>1910</v>
      </c>
      <c r="D778" s="5" t="s">
        <v>1911</v>
      </c>
      <c r="E778" s="14" t="s">
        <v>26</v>
      </c>
      <c r="F778" s="4" t="s">
        <v>13</v>
      </c>
      <c r="G778" s="5"/>
      <c r="H778" s="5"/>
      <c r="I778" s="81" t="s">
        <v>1912</v>
      </c>
      <c r="J778" s="5">
        <v>2024</v>
      </c>
      <c r="K778" s="17" t="s">
        <v>1886</v>
      </c>
      <c r="L778" s="18">
        <v>45560</v>
      </c>
      <c r="M778" s="19">
        <v>46655</v>
      </c>
      <c r="N778" s="5" t="s">
        <v>1798</v>
      </c>
      <c r="O778" s="65">
        <v>1</v>
      </c>
      <c r="P778" s="65"/>
      <c r="Q778" s="65"/>
    </row>
    <row r="779" spans="1:17" ht="15.75" customHeight="1" x14ac:dyDescent="0.25">
      <c r="A779" s="91">
        <v>2</v>
      </c>
      <c r="B779" s="80" t="s">
        <v>1913</v>
      </c>
      <c r="C779" s="5" t="s">
        <v>1910</v>
      </c>
      <c r="D779" s="5" t="s">
        <v>1911</v>
      </c>
      <c r="E779" s="14" t="s">
        <v>26</v>
      </c>
      <c r="F779" s="4" t="s">
        <v>13</v>
      </c>
      <c r="G779" s="5"/>
      <c r="H779" s="5"/>
      <c r="I779" s="81" t="s">
        <v>1912</v>
      </c>
      <c r="J779" s="5">
        <v>2024</v>
      </c>
      <c r="K779" s="17" t="s">
        <v>1886</v>
      </c>
      <c r="L779" s="18">
        <v>45560</v>
      </c>
      <c r="M779" s="19">
        <v>46655</v>
      </c>
      <c r="N779" s="5"/>
      <c r="O779" s="65"/>
      <c r="P779" s="65"/>
      <c r="Q779" s="65"/>
    </row>
    <row r="780" spans="1:17" ht="15.75" customHeight="1" x14ac:dyDescent="0.25">
      <c r="A780" s="91">
        <v>3</v>
      </c>
      <c r="B780" s="80" t="s">
        <v>1914</v>
      </c>
      <c r="C780" s="5" t="s">
        <v>1915</v>
      </c>
      <c r="D780" s="5" t="s">
        <v>1916</v>
      </c>
      <c r="E780" s="14" t="s">
        <v>26</v>
      </c>
      <c r="F780" s="4" t="s">
        <v>13</v>
      </c>
      <c r="G780" s="5"/>
      <c r="H780" s="5"/>
      <c r="I780" s="81" t="s">
        <v>1917</v>
      </c>
      <c r="J780" s="5">
        <v>2023</v>
      </c>
      <c r="K780" s="17" t="s">
        <v>1896</v>
      </c>
      <c r="L780" s="18">
        <v>45177</v>
      </c>
      <c r="M780" s="19">
        <v>46273</v>
      </c>
      <c r="N780" s="5"/>
      <c r="O780" s="65">
        <v>1</v>
      </c>
      <c r="P780" s="65"/>
      <c r="Q780" s="65"/>
    </row>
    <row r="781" spans="1:17" ht="15.75" customHeight="1" x14ac:dyDescent="0.25">
      <c r="A781" s="91">
        <v>4</v>
      </c>
      <c r="B781" s="80" t="s">
        <v>1918</v>
      </c>
      <c r="C781" s="5" t="s">
        <v>1919</v>
      </c>
      <c r="D781" s="5" t="s">
        <v>1920</v>
      </c>
      <c r="E781" s="14" t="s">
        <v>26</v>
      </c>
      <c r="F781" s="4"/>
      <c r="H781" s="5" t="s">
        <v>15</v>
      </c>
      <c r="I781" s="81" t="s">
        <v>1921</v>
      </c>
      <c r="J781" s="5">
        <v>2026</v>
      </c>
      <c r="K781" s="17" t="s">
        <v>1449</v>
      </c>
      <c r="L781" s="18">
        <v>46133</v>
      </c>
      <c r="M781" s="19">
        <v>47229</v>
      </c>
      <c r="N781" s="5"/>
      <c r="O781" s="65"/>
      <c r="P781" s="65">
        <v>1</v>
      </c>
      <c r="Q781" s="65"/>
    </row>
    <row r="782" spans="1:17" ht="15.75" customHeight="1" x14ac:dyDescent="0.25">
      <c r="A782" s="91">
        <v>5</v>
      </c>
      <c r="B782" s="80" t="s">
        <v>1922</v>
      </c>
      <c r="C782" s="5" t="s">
        <v>1919</v>
      </c>
      <c r="D782" s="5" t="s">
        <v>1920</v>
      </c>
      <c r="E782" s="14" t="s">
        <v>26</v>
      </c>
      <c r="F782" s="4" t="s">
        <v>13</v>
      </c>
      <c r="G782" s="5"/>
      <c r="H782" s="5"/>
      <c r="I782" s="81" t="s">
        <v>1921</v>
      </c>
      <c r="J782" s="5">
        <v>2024</v>
      </c>
      <c r="K782" s="17" t="s">
        <v>1890</v>
      </c>
      <c r="L782" s="18">
        <v>45631</v>
      </c>
      <c r="M782" s="19">
        <v>46726</v>
      </c>
      <c r="N782" s="5"/>
      <c r="O782" s="65"/>
      <c r="P782" s="65"/>
      <c r="Q782" s="65"/>
    </row>
    <row r="783" spans="1:17" ht="15.75" customHeight="1" x14ac:dyDescent="0.25">
      <c r="A783" s="91">
        <v>6</v>
      </c>
      <c r="B783" s="80" t="s">
        <v>1923</v>
      </c>
      <c r="C783" s="5" t="s">
        <v>1919</v>
      </c>
      <c r="D783" s="5" t="s">
        <v>1920</v>
      </c>
      <c r="E783" s="14" t="s">
        <v>26</v>
      </c>
      <c r="F783" s="4" t="s">
        <v>13</v>
      </c>
      <c r="G783" s="5"/>
      <c r="H783" s="5"/>
      <c r="I783" s="81" t="s">
        <v>1921</v>
      </c>
      <c r="J783" s="5">
        <v>2024</v>
      </c>
      <c r="K783" s="17" t="s">
        <v>1890</v>
      </c>
      <c r="L783" s="18">
        <v>45631</v>
      </c>
      <c r="M783" s="19">
        <v>46726</v>
      </c>
      <c r="N783" s="5"/>
      <c r="O783" s="65"/>
      <c r="P783" s="65"/>
      <c r="Q783" s="65"/>
    </row>
    <row r="784" spans="1:17" ht="15.75" customHeight="1" x14ac:dyDescent="0.25">
      <c r="A784" s="91">
        <v>7</v>
      </c>
      <c r="B784" s="80" t="s">
        <v>1924</v>
      </c>
      <c r="C784" s="5" t="s">
        <v>1919</v>
      </c>
      <c r="D784" s="5" t="s">
        <v>1920</v>
      </c>
      <c r="E784" s="14" t="s">
        <v>26</v>
      </c>
      <c r="F784" s="4"/>
      <c r="G784" s="5"/>
      <c r="H784" s="5" t="s">
        <v>15</v>
      </c>
      <c r="I784" s="81" t="s">
        <v>1921</v>
      </c>
      <c r="J784" s="5">
        <v>2026</v>
      </c>
      <c r="K784" s="17" t="s">
        <v>1449</v>
      </c>
      <c r="L784" s="18">
        <v>46133</v>
      </c>
      <c r="M784" s="19">
        <v>47229</v>
      </c>
      <c r="N784" s="5"/>
      <c r="O784" s="65"/>
      <c r="P784" s="65"/>
      <c r="Q784" s="65"/>
    </row>
    <row r="785" spans="1:17" ht="15.75" customHeight="1" x14ac:dyDescent="0.25">
      <c r="A785" s="91">
        <v>8</v>
      </c>
      <c r="B785" s="80" t="s">
        <v>1925</v>
      </c>
      <c r="C785" s="5" t="s">
        <v>1919</v>
      </c>
      <c r="D785" s="5" t="s">
        <v>1920</v>
      </c>
      <c r="E785" s="14" t="s">
        <v>26</v>
      </c>
      <c r="F785" s="4"/>
      <c r="G785" s="5"/>
      <c r="H785" s="5" t="s">
        <v>15</v>
      </c>
      <c r="I785" s="81" t="s">
        <v>1921</v>
      </c>
      <c r="J785" s="5">
        <v>2026</v>
      </c>
      <c r="K785" s="17" t="s">
        <v>1449</v>
      </c>
      <c r="L785" s="18">
        <v>46133</v>
      </c>
      <c r="M785" s="19">
        <v>47229</v>
      </c>
      <c r="N785" s="5"/>
      <c r="O785" s="65"/>
      <c r="P785" s="65"/>
      <c r="Q785" s="65"/>
    </row>
    <row r="786" spans="1:17" ht="15.75" customHeight="1" x14ac:dyDescent="0.25">
      <c r="A786" s="91">
        <v>9</v>
      </c>
      <c r="B786" s="80" t="s">
        <v>1926</v>
      </c>
      <c r="C786" s="5" t="s">
        <v>1927</v>
      </c>
      <c r="D786" s="5" t="s">
        <v>1928</v>
      </c>
      <c r="E786" s="14" t="s">
        <v>26</v>
      </c>
      <c r="F786" s="4" t="s">
        <v>13</v>
      </c>
      <c r="G786" s="5"/>
      <c r="H786" s="5"/>
      <c r="I786" s="81" t="s">
        <v>1929</v>
      </c>
      <c r="J786" s="5">
        <v>2024</v>
      </c>
      <c r="K786" s="17" t="s">
        <v>1890</v>
      </c>
      <c r="L786" s="18">
        <v>45631</v>
      </c>
      <c r="M786" s="19">
        <v>46726</v>
      </c>
      <c r="N786" s="5"/>
      <c r="O786" s="65">
        <v>1</v>
      </c>
      <c r="P786" s="65"/>
      <c r="Q786" s="65"/>
    </row>
    <row r="787" spans="1:17" ht="15.75" customHeight="1" x14ac:dyDescent="0.25">
      <c r="A787" s="91">
        <v>10</v>
      </c>
      <c r="B787" s="80" t="s">
        <v>1930</v>
      </c>
      <c r="C787" s="5" t="s">
        <v>1931</v>
      </c>
      <c r="D787" s="5" t="s">
        <v>1932</v>
      </c>
      <c r="E787" s="14" t="s">
        <v>26</v>
      </c>
      <c r="F787" s="4" t="s">
        <v>13</v>
      </c>
      <c r="G787" s="5"/>
      <c r="H787" s="5"/>
      <c r="I787" s="81" t="s">
        <v>1933</v>
      </c>
      <c r="J787" s="5">
        <v>2024</v>
      </c>
      <c r="K787" s="17" t="s">
        <v>1890</v>
      </c>
      <c r="L787" s="18">
        <v>45631</v>
      </c>
      <c r="M787" s="19">
        <v>46726</v>
      </c>
      <c r="N787" s="5"/>
      <c r="O787" s="65">
        <v>1</v>
      </c>
      <c r="P787" s="65"/>
      <c r="Q787" s="65"/>
    </row>
    <row r="788" spans="1:17" ht="15.75" customHeight="1" x14ac:dyDescent="0.25">
      <c r="A788" s="91">
        <v>11</v>
      </c>
      <c r="B788" s="80" t="s">
        <v>1934</v>
      </c>
      <c r="C788" s="5" t="s">
        <v>1935</v>
      </c>
      <c r="D788" s="5" t="s">
        <v>1936</v>
      </c>
      <c r="E788" s="14" t="s">
        <v>26</v>
      </c>
      <c r="F788" s="4"/>
      <c r="G788" s="5" t="s">
        <v>14</v>
      </c>
      <c r="H788" s="5"/>
      <c r="I788" s="81" t="s">
        <v>1937</v>
      </c>
      <c r="J788" s="5">
        <v>2024</v>
      </c>
      <c r="K788" s="17" t="s">
        <v>1565</v>
      </c>
      <c r="L788" s="18">
        <v>45671</v>
      </c>
      <c r="M788" s="19">
        <v>46766</v>
      </c>
      <c r="N788" s="5"/>
      <c r="O788" s="65">
        <v>1</v>
      </c>
      <c r="P788" s="65"/>
      <c r="Q788" s="65"/>
    </row>
    <row r="789" spans="1:17" ht="15.75" customHeight="1" x14ac:dyDescent="0.25">
      <c r="A789" s="91">
        <v>12</v>
      </c>
      <c r="B789" s="80" t="s">
        <v>1938</v>
      </c>
      <c r="C789" s="5" t="s">
        <v>1935</v>
      </c>
      <c r="D789" s="5" t="s">
        <v>1936</v>
      </c>
      <c r="E789" s="14" t="s">
        <v>26</v>
      </c>
      <c r="F789" s="4"/>
      <c r="G789" s="5" t="s">
        <v>14</v>
      </c>
      <c r="H789" s="5"/>
      <c r="I789" s="81" t="s">
        <v>1937</v>
      </c>
      <c r="J789" s="5">
        <v>2024</v>
      </c>
      <c r="K789" s="17" t="s">
        <v>1565</v>
      </c>
      <c r="L789" s="18">
        <v>45671</v>
      </c>
      <c r="M789" s="19">
        <v>46766</v>
      </c>
      <c r="N789" s="5"/>
      <c r="O789" s="65"/>
      <c r="P789" s="65"/>
      <c r="Q789" s="65"/>
    </row>
    <row r="790" spans="1:17" ht="15.75" customHeight="1" x14ac:dyDescent="0.25">
      <c r="A790" s="91">
        <v>13</v>
      </c>
      <c r="B790" s="80" t="s">
        <v>1939</v>
      </c>
      <c r="C790" s="5" t="s">
        <v>1935</v>
      </c>
      <c r="D790" s="5" t="s">
        <v>1936</v>
      </c>
      <c r="E790" s="14" t="s">
        <v>26</v>
      </c>
      <c r="F790" s="4"/>
      <c r="G790" s="5" t="s">
        <v>14</v>
      </c>
      <c r="H790" s="5"/>
      <c r="I790" s="81" t="s">
        <v>1937</v>
      </c>
      <c r="J790" s="5">
        <v>2024</v>
      </c>
      <c r="K790" s="17" t="s">
        <v>1565</v>
      </c>
      <c r="L790" s="18">
        <v>45671</v>
      </c>
      <c r="M790" s="19">
        <v>46766</v>
      </c>
      <c r="N790" s="5"/>
      <c r="O790" s="65"/>
      <c r="P790" s="65"/>
      <c r="Q790" s="65"/>
    </row>
    <row r="791" spans="1:17" ht="15.75" customHeight="1" x14ac:dyDescent="0.25">
      <c r="A791" s="91">
        <v>14</v>
      </c>
      <c r="B791" s="80" t="s">
        <v>1940</v>
      </c>
      <c r="C791" s="5" t="s">
        <v>1935</v>
      </c>
      <c r="D791" s="5" t="s">
        <v>1936</v>
      </c>
      <c r="E791" s="14" t="s">
        <v>26</v>
      </c>
      <c r="F791" s="4"/>
      <c r="G791" s="5" t="s">
        <v>14</v>
      </c>
      <c r="H791" s="5"/>
      <c r="I791" s="81" t="s">
        <v>1937</v>
      </c>
      <c r="J791" s="5">
        <v>2024</v>
      </c>
      <c r="K791" s="17" t="s">
        <v>1565</v>
      </c>
      <c r="L791" s="18">
        <v>45671</v>
      </c>
      <c r="M791" s="19">
        <v>46766</v>
      </c>
      <c r="N791" s="5"/>
      <c r="O791" s="65"/>
      <c r="P791" s="65"/>
      <c r="Q791" s="65"/>
    </row>
    <row r="792" spans="1:17" ht="15.75" customHeight="1" x14ac:dyDescent="0.25">
      <c r="A792" s="91">
        <v>15</v>
      </c>
      <c r="B792" s="80" t="s">
        <v>1941</v>
      </c>
      <c r="C792" s="5" t="s">
        <v>1935</v>
      </c>
      <c r="D792" s="5" t="s">
        <v>1936</v>
      </c>
      <c r="E792" s="14" t="s">
        <v>46</v>
      </c>
      <c r="F792" s="4" t="s">
        <v>13</v>
      </c>
      <c r="G792" s="5"/>
      <c r="H792" s="5"/>
      <c r="I792" s="81" t="s">
        <v>1937</v>
      </c>
      <c r="J792" s="5">
        <v>2024</v>
      </c>
      <c r="K792" s="17" t="s">
        <v>1890</v>
      </c>
      <c r="L792" s="18">
        <v>45631</v>
      </c>
      <c r="M792" s="19">
        <v>46726</v>
      </c>
      <c r="N792" s="5"/>
      <c r="O792" s="65"/>
      <c r="P792" s="65"/>
      <c r="Q792" s="65"/>
    </row>
    <row r="793" spans="1:17" ht="15.75" customHeight="1" x14ac:dyDescent="0.25">
      <c r="A793" s="91">
        <v>16</v>
      </c>
      <c r="B793" s="80" t="s">
        <v>1942</v>
      </c>
      <c r="C793" s="5" t="s">
        <v>1935</v>
      </c>
      <c r="D793" s="5" t="s">
        <v>1936</v>
      </c>
      <c r="E793" s="14" t="s">
        <v>46</v>
      </c>
      <c r="F793" s="4" t="s">
        <v>13</v>
      </c>
      <c r="G793" s="5"/>
      <c r="H793" s="5"/>
      <c r="I793" s="81" t="s">
        <v>1937</v>
      </c>
      <c r="J793" s="5">
        <v>2024</v>
      </c>
      <c r="K793" s="17" t="s">
        <v>1890</v>
      </c>
      <c r="L793" s="18">
        <v>45631</v>
      </c>
      <c r="M793" s="19">
        <v>46726</v>
      </c>
      <c r="N793" s="5"/>
      <c r="O793" s="65"/>
      <c r="P793" s="65"/>
      <c r="Q793" s="65"/>
    </row>
    <row r="794" spans="1:17" ht="15.75" customHeight="1" x14ac:dyDescent="0.25">
      <c r="A794" s="76">
        <v>40</v>
      </c>
      <c r="B794" s="94" t="s">
        <v>1943</v>
      </c>
      <c r="C794" s="9">
        <f t="array" ref="C794">SUMPRODUCT(1/COUNTIF(C795:C802,C795:C802))</f>
        <v>2</v>
      </c>
      <c r="D794" s="3"/>
      <c r="E794" s="84">
        <f>SUM(F794:H794)</f>
        <v>8</v>
      </c>
      <c r="F794" s="85">
        <f t="shared" ref="F794:H794" si="97">COUNTA(F795:F802)</f>
        <v>8</v>
      </c>
      <c r="G794" s="3">
        <f t="shared" si="97"/>
        <v>0</v>
      </c>
      <c r="H794" s="3">
        <f t="shared" si="97"/>
        <v>0</v>
      </c>
      <c r="I794" s="3"/>
      <c r="J794" s="1"/>
      <c r="K794" s="3"/>
      <c r="L794" s="86"/>
      <c r="M794" s="87"/>
      <c r="N794" s="3"/>
      <c r="O794" s="1"/>
      <c r="P794" s="1"/>
      <c r="Q794" s="1"/>
    </row>
    <row r="795" spans="1:17" ht="15.75" customHeight="1" x14ac:dyDescent="0.25">
      <c r="A795" s="5">
        <v>1</v>
      </c>
      <c r="B795" s="80" t="s">
        <v>1944</v>
      </c>
      <c r="C795" s="5" t="s">
        <v>1945</v>
      </c>
      <c r="D795" s="5" t="s">
        <v>1946</v>
      </c>
      <c r="E795" s="14" t="s">
        <v>26</v>
      </c>
      <c r="F795" s="4" t="s">
        <v>13</v>
      </c>
      <c r="G795" s="5"/>
      <c r="H795" s="5"/>
      <c r="I795" s="81" t="s">
        <v>1947</v>
      </c>
      <c r="J795" s="5">
        <v>2023</v>
      </c>
      <c r="K795" s="17" t="s">
        <v>1896</v>
      </c>
      <c r="L795" s="18">
        <v>45177</v>
      </c>
      <c r="M795" s="19" t="s">
        <v>1948</v>
      </c>
      <c r="N795" s="5"/>
      <c r="O795" s="65"/>
      <c r="P795" s="65">
        <v>1</v>
      </c>
      <c r="Q795" s="65"/>
    </row>
    <row r="796" spans="1:17" ht="15.75" customHeight="1" x14ac:dyDescent="0.25">
      <c r="A796" s="5">
        <v>2</v>
      </c>
      <c r="B796" s="80" t="s">
        <v>1949</v>
      </c>
      <c r="C796" s="5" t="s">
        <v>1945</v>
      </c>
      <c r="D796" s="5" t="s">
        <v>1946</v>
      </c>
      <c r="E796" s="14" t="s">
        <v>26</v>
      </c>
      <c r="F796" s="4" t="s">
        <v>13</v>
      </c>
      <c r="G796" s="5"/>
      <c r="H796" s="5"/>
      <c r="I796" s="81" t="s">
        <v>1947</v>
      </c>
      <c r="J796" s="5">
        <v>2024</v>
      </c>
      <c r="K796" s="17" t="s">
        <v>1903</v>
      </c>
      <c r="L796" s="18">
        <v>45567</v>
      </c>
      <c r="M796" s="19">
        <v>46662</v>
      </c>
      <c r="N796" s="5"/>
      <c r="O796" s="65"/>
      <c r="P796" s="65"/>
      <c r="Q796" s="65"/>
    </row>
    <row r="797" spans="1:17" ht="15.75" customHeight="1" x14ac:dyDescent="0.25">
      <c r="A797" s="5">
        <v>3</v>
      </c>
      <c r="B797" s="80" t="s">
        <v>1950</v>
      </c>
      <c r="C797" s="5" t="s">
        <v>1945</v>
      </c>
      <c r="D797" s="5" t="s">
        <v>1946</v>
      </c>
      <c r="E797" s="14" t="s">
        <v>26</v>
      </c>
      <c r="F797" s="4" t="s">
        <v>13</v>
      </c>
      <c r="G797" s="5"/>
      <c r="H797" s="5"/>
      <c r="I797" s="81" t="s">
        <v>1947</v>
      </c>
      <c r="J797" s="5">
        <v>2024</v>
      </c>
      <c r="K797" s="17" t="s">
        <v>1903</v>
      </c>
      <c r="L797" s="18">
        <v>45567</v>
      </c>
      <c r="M797" s="19">
        <v>46662</v>
      </c>
      <c r="N797" s="5"/>
      <c r="O797" s="65"/>
      <c r="P797" s="65"/>
      <c r="Q797" s="65"/>
    </row>
    <row r="798" spans="1:17" ht="15.75" customHeight="1" x14ac:dyDescent="0.25">
      <c r="A798" s="5">
        <v>4</v>
      </c>
      <c r="B798" s="80" t="s">
        <v>1951</v>
      </c>
      <c r="C798" s="5" t="s">
        <v>1945</v>
      </c>
      <c r="D798" s="5" t="s">
        <v>1946</v>
      </c>
      <c r="E798" s="14" t="s">
        <v>26</v>
      </c>
      <c r="F798" s="4" t="s">
        <v>13</v>
      </c>
      <c r="G798" s="5"/>
      <c r="H798" s="5"/>
      <c r="I798" s="81" t="s">
        <v>1947</v>
      </c>
      <c r="J798" s="5">
        <v>2025</v>
      </c>
      <c r="K798" s="17" t="s">
        <v>1512</v>
      </c>
      <c r="L798" s="23">
        <v>46022</v>
      </c>
      <c r="M798" s="24">
        <v>47118</v>
      </c>
      <c r="N798" s="5"/>
      <c r="O798" s="65"/>
      <c r="P798" s="65"/>
      <c r="Q798" s="65"/>
    </row>
    <row r="799" spans="1:17" ht="15.75" customHeight="1" x14ac:dyDescent="0.25">
      <c r="A799" s="5">
        <v>5</v>
      </c>
      <c r="B799" s="80" t="s">
        <v>1952</v>
      </c>
      <c r="C799" s="5" t="s">
        <v>1945</v>
      </c>
      <c r="D799" s="5" t="s">
        <v>1946</v>
      </c>
      <c r="E799" s="14" t="s">
        <v>26</v>
      </c>
      <c r="F799" s="4" t="s">
        <v>13</v>
      </c>
      <c r="G799" s="5"/>
      <c r="H799" s="5"/>
      <c r="I799" s="81" t="s">
        <v>1947</v>
      </c>
      <c r="J799" s="5">
        <v>2026</v>
      </c>
      <c r="K799" s="17" t="s">
        <v>672</v>
      </c>
      <c r="L799" s="33">
        <v>46115</v>
      </c>
      <c r="M799" s="34">
        <v>47211</v>
      </c>
      <c r="N799" s="5"/>
      <c r="O799" s="65"/>
      <c r="P799" s="65"/>
      <c r="Q799" s="65"/>
    </row>
    <row r="800" spans="1:17" ht="15.75" customHeight="1" x14ac:dyDescent="0.25">
      <c r="A800" s="5">
        <v>6</v>
      </c>
      <c r="B800" s="80" t="s">
        <v>1953</v>
      </c>
      <c r="C800" s="5" t="s">
        <v>1945</v>
      </c>
      <c r="D800" s="5" t="s">
        <v>1946</v>
      </c>
      <c r="E800" s="14" t="s">
        <v>26</v>
      </c>
      <c r="F800" s="4" t="s">
        <v>13</v>
      </c>
      <c r="G800" s="5"/>
      <c r="H800" s="5"/>
      <c r="I800" s="81" t="s">
        <v>1947</v>
      </c>
      <c r="J800" s="5">
        <v>2026</v>
      </c>
      <c r="K800" s="17" t="s">
        <v>672</v>
      </c>
      <c r="L800" s="33">
        <v>46115</v>
      </c>
      <c r="M800" s="34">
        <v>47211</v>
      </c>
      <c r="N800" s="5"/>
      <c r="O800" s="65"/>
      <c r="P800" s="65"/>
      <c r="Q800" s="65"/>
    </row>
    <row r="801" spans="1:17" ht="15.75" customHeight="1" x14ac:dyDescent="0.25">
      <c r="A801" s="5">
        <v>7</v>
      </c>
      <c r="B801" s="80" t="s">
        <v>1954</v>
      </c>
      <c r="C801" s="5" t="s">
        <v>1955</v>
      </c>
      <c r="D801" s="5" t="s">
        <v>1956</v>
      </c>
      <c r="E801" s="14" t="s">
        <v>26</v>
      </c>
      <c r="F801" s="4" t="s">
        <v>13</v>
      </c>
      <c r="G801" s="5"/>
      <c r="H801" s="5"/>
      <c r="I801" s="81" t="s">
        <v>1957</v>
      </c>
      <c r="J801" s="5">
        <v>2024</v>
      </c>
      <c r="K801" s="17" t="s">
        <v>1886</v>
      </c>
      <c r="L801" s="23">
        <v>45560</v>
      </c>
      <c r="M801" s="24">
        <v>46655</v>
      </c>
      <c r="N801" s="5"/>
      <c r="O801" s="65"/>
      <c r="P801" s="65"/>
      <c r="Q801" s="65">
        <v>1</v>
      </c>
    </row>
    <row r="802" spans="1:17" ht="15.75" customHeight="1" x14ac:dyDescent="0.25">
      <c r="A802" s="5">
        <v>8</v>
      </c>
      <c r="B802" s="80" t="s">
        <v>1958</v>
      </c>
      <c r="C802" s="5" t="s">
        <v>1955</v>
      </c>
      <c r="D802" s="5" t="s">
        <v>1956</v>
      </c>
      <c r="E802" s="14" t="s">
        <v>26</v>
      </c>
      <c r="F802" s="4" t="s">
        <v>13</v>
      </c>
      <c r="G802" s="5"/>
      <c r="H802" s="5"/>
      <c r="I802" s="81" t="s">
        <v>1957</v>
      </c>
      <c r="J802" s="5">
        <v>2024</v>
      </c>
      <c r="K802" s="17" t="s">
        <v>1886</v>
      </c>
      <c r="L802" s="23">
        <v>45560</v>
      </c>
      <c r="M802" s="24">
        <v>46655</v>
      </c>
      <c r="N802" s="5"/>
      <c r="O802" s="65"/>
      <c r="P802" s="65"/>
      <c r="Q802" s="65"/>
    </row>
    <row r="803" spans="1:17" ht="15.75" customHeight="1" x14ac:dyDescent="0.25">
      <c r="A803" s="76">
        <v>41</v>
      </c>
      <c r="B803" s="94" t="s">
        <v>1959</v>
      </c>
      <c r="C803" s="9">
        <f t="array" ref="C803">SUMPRODUCT(1/COUNTIF(C804:C807,C804:C807))</f>
        <v>3</v>
      </c>
      <c r="D803" s="3"/>
      <c r="E803" s="84">
        <f>SUM(F803:H803)</f>
        <v>4</v>
      </c>
      <c r="F803" s="85">
        <f t="shared" ref="F803:H803" si="98">COUNTA(F804:F807)</f>
        <v>4</v>
      </c>
      <c r="G803" s="3">
        <f t="shared" si="98"/>
        <v>0</v>
      </c>
      <c r="H803" s="3">
        <f t="shared" si="98"/>
        <v>0</v>
      </c>
      <c r="I803" s="3"/>
      <c r="J803" s="1"/>
      <c r="K803" s="3"/>
      <c r="L803" s="86"/>
      <c r="M803" s="87"/>
      <c r="N803" s="3"/>
      <c r="O803" s="1"/>
      <c r="P803" s="1"/>
      <c r="Q803" s="1"/>
    </row>
    <row r="804" spans="1:17" ht="15.75" customHeight="1" x14ac:dyDescent="0.25">
      <c r="A804" s="5">
        <v>1</v>
      </c>
      <c r="B804" s="80" t="s">
        <v>1960</v>
      </c>
      <c r="C804" s="5" t="s">
        <v>1961</v>
      </c>
      <c r="D804" s="5" t="s">
        <v>1962</v>
      </c>
      <c r="E804" s="14" t="s">
        <v>26</v>
      </c>
      <c r="F804" s="4" t="s">
        <v>13</v>
      </c>
      <c r="G804" s="5"/>
      <c r="H804" s="5"/>
      <c r="I804" s="81" t="s">
        <v>1907</v>
      </c>
      <c r="J804" s="5">
        <v>2023</v>
      </c>
      <c r="K804" s="17" t="s">
        <v>1896</v>
      </c>
      <c r="L804" s="18">
        <v>45177</v>
      </c>
      <c r="M804" s="19">
        <v>46273</v>
      </c>
      <c r="N804" s="5"/>
      <c r="O804" s="65"/>
      <c r="P804" s="65">
        <v>1</v>
      </c>
      <c r="Q804" s="65"/>
    </row>
    <row r="805" spans="1:17" ht="15.75" customHeight="1" x14ac:dyDescent="0.25">
      <c r="A805" s="91">
        <v>2</v>
      </c>
      <c r="B805" s="80" t="s">
        <v>1963</v>
      </c>
      <c r="C805" s="5" t="s">
        <v>1961</v>
      </c>
      <c r="D805" s="5" t="s">
        <v>1962</v>
      </c>
      <c r="E805" s="14" t="s">
        <v>26</v>
      </c>
      <c r="F805" s="4" t="s">
        <v>13</v>
      </c>
      <c r="G805" s="5"/>
      <c r="H805" s="5"/>
      <c r="I805" s="81" t="s">
        <v>1907</v>
      </c>
      <c r="J805" s="5">
        <v>2023</v>
      </c>
      <c r="K805" s="17" t="s">
        <v>1896</v>
      </c>
      <c r="L805" s="18">
        <v>45177</v>
      </c>
      <c r="M805" s="19">
        <v>46273</v>
      </c>
      <c r="N805" s="5"/>
      <c r="O805" s="65"/>
      <c r="P805" s="65"/>
      <c r="Q805" s="65"/>
    </row>
    <row r="806" spans="1:17" ht="15.75" customHeight="1" x14ac:dyDescent="0.25">
      <c r="A806" s="5">
        <v>3</v>
      </c>
      <c r="B806" s="80" t="s">
        <v>1964</v>
      </c>
      <c r="C806" s="5" t="s">
        <v>1965</v>
      </c>
      <c r="D806" s="5" t="s">
        <v>1962</v>
      </c>
      <c r="E806" s="14" t="s">
        <v>26</v>
      </c>
      <c r="F806" s="4" t="s">
        <v>13</v>
      </c>
      <c r="G806" s="5"/>
      <c r="H806" s="5"/>
      <c r="I806" s="81" t="s">
        <v>1966</v>
      </c>
      <c r="J806" s="5">
        <v>2024</v>
      </c>
      <c r="K806" s="17" t="s">
        <v>1890</v>
      </c>
      <c r="L806" s="18">
        <v>45631</v>
      </c>
      <c r="M806" s="19">
        <v>46726</v>
      </c>
      <c r="N806" s="5"/>
      <c r="O806" s="65">
        <v>1</v>
      </c>
      <c r="P806" s="65"/>
      <c r="Q806" s="65"/>
    </row>
    <row r="807" spans="1:17" ht="15.75" customHeight="1" x14ac:dyDescent="0.25">
      <c r="A807" s="91">
        <v>4</v>
      </c>
      <c r="B807" s="80" t="s">
        <v>1967</v>
      </c>
      <c r="C807" s="5" t="s">
        <v>1968</v>
      </c>
      <c r="D807" s="5" t="s">
        <v>1969</v>
      </c>
      <c r="E807" s="14" t="s">
        <v>26</v>
      </c>
      <c r="F807" s="4" t="s">
        <v>13</v>
      </c>
      <c r="G807" s="5"/>
      <c r="H807" s="5"/>
      <c r="I807" s="5"/>
      <c r="J807" s="5">
        <v>2024</v>
      </c>
      <c r="K807" s="17" t="s">
        <v>1890</v>
      </c>
      <c r="L807" s="18">
        <v>45631</v>
      </c>
      <c r="M807" s="19">
        <v>46726</v>
      </c>
      <c r="N807" s="5"/>
      <c r="O807" s="65">
        <v>1</v>
      </c>
      <c r="P807" s="65"/>
      <c r="Q807" s="65"/>
    </row>
    <row r="808" spans="1:17" ht="15.75" customHeight="1" x14ac:dyDescent="0.25">
      <c r="A808" s="76">
        <v>42</v>
      </c>
      <c r="B808" s="88" t="s">
        <v>1970</v>
      </c>
      <c r="C808" s="9">
        <f t="array" ref="C808">SUMPRODUCT(1/COUNTIF(C809:C817,C809:C817))</f>
        <v>4</v>
      </c>
      <c r="D808" s="3"/>
      <c r="E808" s="84">
        <f>SUM(F808:H808)</f>
        <v>9</v>
      </c>
      <c r="F808" s="85">
        <f t="shared" ref="F808:H808" si="99">COUNTA(F809:F817)</f>
        <v>6</v>
      </c>
      <c r="G808" s="3">
        <f t="shared" si="99"/>
        <v>3</v>
      </c>
      <c r="H808" s="3">
        <f t="shared" si="99"/>
        <v>0</v>
      </c>
      <c r="I808" s="3"/>
      <c r="J808" s="3"/>
      <c r="K808" s="3"/>
      <c r="L808" s="86"/>
      <c r="M808" s="87"/>
      <c r="N808" s="3"/>
      <c r="O808" s="1"/>
      <c r="P808" s="1"/>
      <c r="Q808" s="1"/>
    </row>
    <row r="809" spans="1:17" ht="15.75" customHeight="1" x14ac:dyDescent="0.25">
      <c r="A809" s="5">
        <v>1</v>
      </c>
      <c r="B809" s="80" t="s">
        <v>1971</v>
      </c>
      <c r="C809" s="5" t="s">
        <v>1972</v>
      </c>
      <c r="D809" s="5" t="s">
        <v>1973</v>
      </c>
      <c r="E809" s="14" t="s">
        <v>26</v>
      </c>
      <c r="F809" s="4"/>
      <c r="G809" s="5" t="s">
        <v>1974</v>
      </c>
      <c r="H809" s="5"/>
      <c r="I809" s="81" t="s">
        <v>1975</v>
      </c>
      <c r="J809" s="5">
        <v>2024</v>
      </c>
      <c r="K809" s="17" t="s">
        <v>1486</v>
      </c>
      <c r="L809" s="18">
        <v>45554</v>
      </c>
      <c r="M809" s="19">
        <v>46649</v>
      </c>
      <c r="N809" s="5" t="s">
        <v>1976</v>
      </c>
      <c r="O809" s="65"/>
      <c r="P809" s="65">
        <v>1</v>
      </c>
      <c r="Q809" s="65"/>
    </row>
    <row r="810" spans="1:17" ht="15.75" customHeight="1" x14ac:dyDescent="0.25">
      <c r="A810" s="5">
        <v>2</v>
      </c>
      <c r="B810" s="80" t="s">
        <v>1977</v>
      </c>
      <c r="C810" s="5" t="s">
        <v>1972</v>
      </c>
      <c r="D810" s="5" t="s">
        <v>1973</v>
      </c>
      <c r="E810" s="14" t="s">
        <v>26</v>
      </c>
      <c r="F810" s="4"/>
      <c r="G810" s="5" t="s">
        <v>1974</v>
      </c>
      <c r="H810" s="5"/>
      <c r="I810" s="81" t="s">
        <v>1975</v>
      </c>
      <c r="J810" s="5">
        <v>2024</v>
      </c>
      <c r="K810" s="17" t="s">
        <v>1486</v>
      </c>
      <c r="L810" s="18">
        <v>45554</v>
      </c>
      <c r="M810" s="19">
        <v>46649</v>
      </c>
      <c r="N810" s="5" t="s">
        <v>1976</v>
      </c>
      <c r="O810" s="65"/>
      <c r="P810" s="65"/>
      <c r="Q810" s="65"/>
    </row>
    <row r="811" spans="1:17" ht="15.75" customHeight="1" x14ac:dyDescent="0.25">
      <c r="A811" s="5">
        <v>3</v>
      </c>
      <c r="B811" s="80" t="s">
        <v>1978</v>
      </c>
      <c r="C811" s="5" t="s">
        <v>1972</v>
      </c>
      <c r="D811" s="5" t="s">
        <v>1973</v>
      </c>
      <c r="E811" s="14" t="s">
        <v>26</v>
      </c>
      <c r="F811" s="4"/>
      <c r="G811" s="5" t="s">
        <v>1974</v>
      </c>
      <c r="H811" s="5"/>
      <c r="I811" s="81" t="s">
        <v>1975</v>
      </c>
      <c r="J811" s="5">
        <v>2024</v>
      </c>
      <c r="K811" s="17" t="s">
        <v>1486</v>
      </c>
      <c r="L811" s="18">
        <v>45554</v>
      </c>
      <c r="M811" s="19">
        <v>46649</v>
      </c>
      <c r="N811" s="5" t="s">
        <v>1979</v>
      </c>
      <c r="O811" s="65"/>
      <c r="P811" s="65"/>
      <c r="Q811" s="65"/>
    </row>
    <row r="812" spans="1:17" ht="15.75" customHeight="1" x14ac:dyDescent="0.25">
      <c r="A812" s="5">
        <v>4</v>
      </c>
      <c r="B812" s="80" t="s">
        <v>1980</v>
      </c>
      <c r="C812" s="5" t="s">
        <v>1981</v>
      </c>
      <c r="D812" s="5" t="s">
        <v>1982</v>
      </c>
      <c r="E812" s="14" t="s">
        <v>26</v>
      </c>
      <c r="F812" s="4" t="s">
        <v>13</v>
      </c>
      <c r="G812" s="5"/>
      <c r="H812" s="5"/>
      <c r="I812" s="81" t="s">
        <v>1983</v>
      </c>
      <c r="J812" s="5">
        <v>2023</v>
      </c>
      <c r="K812" s="17" t="s">
        <v>1412</v>
      </c>
      <c r="L812" s="18">
        <v>45309</v>
      </c>
      <c r="M812" s="19">
        <v>46405</v>
      </c>
      <c r="N812" s="5"/>
      <c r="O812" s="65">
        <v>1</v>
      </c>
      <c r="P812" s="65"/>
      <c r="Q812" s="65"/>
    </row>
    <row r="813" spans="1:17" ht="15.75" customHeight="1" x14ac:dyDescent="0.25">
      <c r="A813" s="5">
        <v>5</v>
      </c>
      <c r="B813" s="80" t="s">
        <v>1984</v>
      </c>
      <c r="C813" s="5" t="s">
        <v>1981</v>
      </c>
      <c r="D813" s="5" t="s">
        <v>1982</v>
      </c>
      <c r="E813" s="14" t="s">
        <v>26</v>
      </c>
      <c r="F813" s="4" t="s">
        <v>13</v>
      </c>
      <c r="G813" s="5"/>
      <c r="H813" s="5"/>
      <c r="I813" s="81" t="s">
        <v>1983</v>
      </c>
      <c r="J813" s="5">
        <v>2023</v>
      </c>
      <c r="K813" s="17" t="s">
        <v>1412</v>
      </c>
      <c r="L813" s="18">
        <v>45309</v>
      </c>
      <c r="M813" s="19">
        <v>46405</v>
      </c>
      <c r="N813" s="5"/>
      <c r="O813" s="65"/>
      <c r="P813" s="65"/>
      <c r="Q813" s="65"/>
    </row>
    <row r="814" spans="1:17" ht="15.75" customHeight="1" x14ac:dyDescent="0.25">
      <c r="A814" s="5">
        <v>6</v>
      </c>
      <c r="B814" s="80" t="s">
        <v>1985</v>
      </c>
      <c r="C814" s="5" t="s">
        <v>1986</v>
      </c>
      <c r="D814" s="5" t="s">
        <v>1987</v>
      </c>
      <c r="E814" s="14" t="s">
        <v>26</v>
      </c>
      <c r="F814" s="4" t="s">
        <v>13</v>
      </c>
      <c r="G814" s="5"/>
      <c r="H814" s="5"/>
      <c r="I814" s="5"/>
      <c r="J814" s="5">
        <v>2024</v>
      </c>
      <c r="K814" s="17" t="s">
        <v>1417</v>
      </c>
      <c r="L814" s="23">
        <v>45645</v>
      </c>
      <c r="M814" s="24">
        <v>46740</v>
      </c>
      <c r="N814" s="5"/>
      <c r="O814" s="65">
        <v>1</v>
      </c>
      <c r="P814" s="65"/>
      <c r="Q814" s="65"/>
    </row>
    <row r="815" spans="1:17" ht="15.75" customHeight="1" x14ac:dyDescent="0.25">
      <c r="A815" s="5">
        <v>7</v>
      </c>
      <c r="B815" s="80" t="s">
        <v>1988</v>
      </c>
      <c r="C815" s="5" t="s">
        <v>1986</v>
      </c>
      <c r="D815" s="5" t="s">
        <v>1987</v>
      </c>
      <c r="E815" s="14" t="s">
        <v>26</v>
      </c>
      <c r="F815" s="4" t="s">
        <v>13</v>
      </c>
      <c r="G815" s="5"/>
      <c r="H815" s="5"/>
      <c r="I815" s="5"/>
      <c r="J815" s="5">
        <v>2024</v>
      </c>
      <c r="K815" s="17" t="s">
        <v>1417</v>
      </c>
      <c r="L815" s="23">
        <v>45645</v>
      </c>
      <c r="M815" s="24">
        <v>46740</v>
      </c>
      <c r="N815" s="5"/>
      <c r="O815" s="65"/>
      <c r="P815" s="65"/>
      <c r="Q815" s="65"/>
    </row>
    <row r="816" spans="1:17" ht="15.75" customHeight="1" x14ac:dyDescent="0.25">
      <c r="A816" s="5">
        <v>8</v>
      </c>
      <c r="B816" s="80" t="s">
        <v>1989</v>
      </c>
      <c r="C816" s="5" t="s">
        <v>1990</v>
      </c>
      <c r="D816" s="5" t="s">
        <v>1991</v>
      </c>
      <c r="E816" s="14" t="s">
        <v>26</v>
      </c>
      <c r="F816" s="4" t="s">
        <v>13</v>
      </c>
      <c r="G816" s="5"/>
      <c r="H816" s="5"/>
      <c r="I816" s="5"/>
      <c r="J816" s="5">
        <v>2025</v>
      </c>
      <c r="K816" s="17" t="s">
        <v>1992</v>
      </c>
      <c r="L816" s="18">
        <v>45810</v>
      </c>
      <c r="M816" s="19">
        <v>46906</v>
      </c>
      <c r="N816" s="5"/>
      <c r="O816" s="65">
        <v>1</v>
      </c>
      <c r="P816" s="65"/>
      <c r="Q816" s="65"/>
    </row>
    <row r="817" spans="1:17" ht="15.75" customHeight="1" x14ac:dyDescent="0.25">
      <c r="A817" s="5">
        <v>9</v>
      </c>
      <c r="B817" s="80" t="s">
        <v>1993</v>
      </c>
      <c r="C817" s="5" t="s">
        <v>1990</v>
      </c>
      <c r="D817" s="5" t="s">
        <v>1991</v>
      </c>
      <c r="E817" s="14" t="s">
        <v>26</v>
      </c>
      <c r="F817" s="4" t="s">
        <v>13</v>
      </c>
      <c r="G817" s="5"/>
      <c r="H817" s="5"/>
      <c r="I817" s="5"/>
      <c r="J817" s="5">
        <v>2025</v>
      </c>
      <c r="K817" s="17" t="s">
        <v>1992</v>
      </c>
      <c r="L817" s="18">
        <v>45810</v>
      </c>
      <c r="M817" s="19">
        <v>46906</v>
      </c>
      <c r="N817" s="5"/>
      <c r="O817" s="65"/>
      <c r="P817" s="65"/>
      <c r="Q817" s="65"/>
    </row>
    <row r="818" spans="1:17" ht="15.75" customHeight="1" x14ac:dyDescent="0.25">
      <c r="A818" s="3">
        <v>43</v>
      </c>
      <c r="B818" s="88" t="s">
        <v>1994</v>
      </c>
      <c r="C818" s="9">
        <f t="array" ref="C818">SUMPRODUCT(1/COUNTIF(C819:C824,C819:C824))</f>
        <v>3</v>
      </c>
      <c r="D818" s="3"/>
      <c r="E818" s="84">
        <f>SUM(F818:H818)</f>
        <v>6</v>
      </c>
      <c r="F818" s="85">
        <f t="shared" ref="F818:H818" si="100">COUNTA(F819:F824)</f>
        <v>6</v>
      </c>
      <c r="G818" s="3">
        <f t="shared" si="100"/>
        <v>0</v>
      </c>
      <c r="H818" s="3">
        <f t="shared" si="100"/>
        <v>0</v>
      </c>
      <c r="I818" s="3"/>
      <c r="J818" s="3"/>
      <c r="K818" s="3"/>
      <c r="L818" s="86"/>
      <c r="M818" s="87"/>
      <c r="N818" s="3"/>
      <c r="O818" s="1"/>
      <c r="P818" s="1"/>
      <c r="Q818" s="1"/>
    </row>
    <row r="819" spans="1:17" ht="15.75" customHeight="1" x14ac:dyDescent="0.25">
      <c r="A819" s="91">
        <v>1</v>
      </c>
      <c r="B819" s="80" t="s">
        <v>1995</v>
      </c>
      <c r="C819" s="5" t="s">
        <v>1996</v>
      </c>
      <c r="D819" s="5" t="s">
        <v>1997</v>
      </c>
      <c r="E819" s="14" t="s">
        <v>26</v>
      </c>
      <c r="F819" s="4" t="s">
        <v>13</v>
      </c>
      <c r="G819" s="5"/>
      <c r="H819" s="5"/>
      <c r="I819" s="5"/>
      <c r="J819" s="5">
        <v>2023</v>
      </c>
      <c r="K819" s="17" t="s">
        <v>1412</v>
      </c>
      <c r="L819" s="18">
        <v>45309</v>
      </c>
      <c r="M819" s="19">
        <v>46405</v>
      </c>
      <c r="N819" s="5"/>
      <c r="O819" s="65"/>
      <c r="P819" s="65"/>
      <c r="Q819" s="65">
        <v>1</v>
      </c>
    </row>
    <row r="820" spans="1:17" ht="15.75" customHeight="1" x14ac:dyDescent="0.25">
      <c r="A820" s="91">
        <v>2</v>
      </c>
      <c r="B820" s="80" t="s">
        <v>1998</v>
      </c>
      <c r="C820" s="5" t="s">
        <v>1996</v>
      </c>
      <c r="D820" s="5" t="s">
        <v>1997</v>
      </c>
      <c r="E820" s="14" t="s">
        <v>26</v>
      </c>
      <c r="F820" s="4" t="s">
        <v>13</v>
      </c>
      <c r="G820" s="5"/>
      <c r="H820" s="5"/>
      <c r="I820" s="5"/>
      <c r="J820" s="5">
        <v>2023</v>
      </c>
      <c r="K820" s="17" t="s">
        <v>1412</v>
      </c>
      <c r="L820" s="18">
        <v>45309</v>
      </c>
      <c r="M820" s="19">
        <v>46405</v>
      </c>
      <c r="N820" s="5"/>
      <c r="O820" s="65"/>
      <c r="P820" s="65"/>
      <c r="Q820" s="65"/>
    </row>
    <row r="821" spans="1:17" ht="15.75" customHeight="1" x14ac:dyDescent="0.25">
      <c r="A821" s="91">
        <v>3</v>
      </c>
      <c r="B821" s="80" t="s">
        <v>1999</v>
      </c>
      <c r="C821" s="5" t="s">
        <v>2000</v>
      </c>
      <c r="D821" s="5" t="s">
        <v>2001</v>
      </c>
      <c r="E821" s="14" t="s">
        <v>26</v>
      </c>
      <c r="F821" s="4" t="s">
        <v>13</v>
      </c>
      <c r="G821" s="5"/>
      <c r="H821" s="5"/>
      <c r="I821" s="81" t="s">
        <v>2002</v>
      </c>
      <c r="J821" s="5">
        <v>2024</v>
      </c>
      <c r="K821" s="17" t="s">
        <v>1417</v>
      </c>
      <c r="L821" s="23">
        <v>45645</v>
      </c>
      <c r="M821" s="24">
        <v>46740</v>
      </c>
      <c r="N821" s="5"/>
      <c r="O821" s="65"/>
      <c r="P821" s="65"/>
      <c r="Q821" s="65">
        <v>1</v>
      </c>
    </row>
    <row r="822" spans="1:17" ht="15.75" customHeight="1" x14ac:dyDescent="0.25">
      <c r="A822" s="91">
        <v>4</v>
      </c>
      <c r="B822" s="80" t="s">
        <v>2003</v>
      </c>
      <c r="C822" s="5" t="s">
        <v>2000</v>
      </c>
      <c r="D822" s="5" t="s">
        <v>2001</v>
      </c>
      <c r="E822" s="14" t="s">
        <v>26</v>
      </c>
      <c r="F822" s="4" t="s">
        <v>13</v>
      </c>
      <c r="G822" s="5"/>
      <c r="H822" s="5"/>
      <c r="I822" s="81" t="s">
        <v>2002</v>
      </c>
      <c r="J822" s="5">
        <v>2024</v>
      </c>
      <c r="K822" s="17" t="s">
        <v>1417</v>
      </c>
      <c r="L822" s="23">
        <v>45645</v>
      </c>
      <c r="M822" s="24">
        <v>46740</v>
      </c>
      <c r="N822" s="5"/>
      <c r="O822" s="65"/>
      <c r="P822" s="65"/>
      <c r="Q822" s="65"/>
    </row>
    <row r="823" spans="1:17" ht="15.75" customHeight="1" x14ac:dyDescent="0.25">
      <c r="A823" s="91">
        <v>5</v>
      </c>
      <c r="B823" s="80" t="s">
        <v>2004</v>
      </c>
      <c r="C823" s="5" t="s">
        <v>2000</v>
      </c>
      <c r="D823" s="5" t="s">
        <v>2001</v>
      </c>
      <c r="E823" s="14" t="s">
        <v>26</v>
      </c>
      <c r="F823" s="4" t="s">
        <v>13</v>
      </c>
      <c r="G823" s="5"/>
      <c r="H823" s="5"/>
      <c r="I823" s="81" t="s">
        <v>2002</v>
      </c>
      <c r="J823" s="5">
        <v>2024</v>
      </c>
      <c r="K823" s="17" t="s">
        <v>1417</v>
      </c>
      <c r="L823" s="23">
        <v>45645</v>
      </c>
      <c r="M823" s="24">
        <v>46740</v>
      </c>
      <c r="N823" s="5"/>
      <c r="O823" s="65"/>
      <c r="P823" s="65"/>
      <c r="Q823" s="65"/>
    </row>
    <row r="824" spans="1:17" ht="15.75" customHeight="1" x14ac:dyDescent="0.25">
      <c r="A824" s="91">
        <v>6</v>
      </c>
      <c r="B824" s="80" t="s">
        <v>2005</v>
      </c>
      <c r="C824" s="5" t="s">
        <v>2006</v>
      </c>
      <c r="D824" s="5" t="s">
        <v>2007</v>
      </c>
      <c r="E824" s="14" t="s">
        <v>26</v>
      </c>
      <c r="F824" s="4" t="s">
        <v>13</v>
      </c>
      <c r="G824" s="5"/>
      <c r="H824" s="5"/>
      <c r="I824" s="5"/>
      <c r="J824" s="5">
        <v>2025</v>
      </c>
      <c r="K824" s="17" t="s">
        <v>1992</v>
      </c>
      <c r="L824" s="18">
        <v>45810</v>
      </c>
      <c r="M824" s="19">
        <v>46906</v>
      </c>
      <c r="N824" s="5"/>
      <c r="O824" s="65"/>
      <c r="P824" s="65"/>
      <c r="Q824" s="65">
        <v>1</v>
      </c>
    </row>
    <row r="825" spans="1:17" ht="15.75" customHeight="1" x14ac:dyDescent="0.25">
      <c r="A825" s="76">
        <v>44</v>
      </c>
      <c r="B825" s="94" t="s">
        <v>2008</v>
      </c>
      <c r="C825" s="9">
        <f t="array" ref="C825">SUMPRODUCT(1/COUNTIF(C826:C854,C826:C854))</f>
        <v>9.0000000000000018</v>
      </c>
      <c r="D825" s="3"/>
      <c r="E825" s="84">
        <f>SUM(F825:H825)</f>
        <v>29</v>
      </c>
      <c r="F825" s="85">
        <f t="shared" ref="F825:H825" si="101">COUNTA(F826:F854)</f>
        <v>29</v>
      </c>
      <c r="G825" s="3">
        <f t="shared" si="101"/>
        <v>0</v>
      </c>
      <c r="H825" s="3">
        <f t="shared" si="101"/>
        <v>0</v>
      </c>
      <c r="I825" s="3"/>
      <c r="J825" s="3"/>
      <c r="K825" s="3"/>
      <c r="L825" s="86"/>
      <c r="M825" s="87"/>
      <c r="N825" s="3"/>
      <c r="O825" s="1"/>
      <c r="P825" s="1"/>
      <c r="Q825" s="1"/>
    </row>
    <row r="826" spans="1:17" ht="15.75" customHeight="1" x14ac:dyDescent="0.25">
      <c r="A826" s="5">
        <v>1</v>
      </c>
      <c r="B826" s="80" t="s">
        <v>2009</v>
      </c>
      <c r="C826" s="5" t="s">
        <v>2010</v>
      </c>
      <c r="D826" s="5" t="s">
        <v>2011</v>
      </c>
      <c r="E826" s="14" t="s">
        <v>26</v>
      </c>
      <c r="F826" s="4" t="s">
        <v>13</v>
      </c>
      <c r="G826" s="5"/>
      <c r="H826" s="5"/>
      <c r="I826" s="81" t="s">
        <v>2012</v>
      </c>
      <c r="J826" s="5">
        <v>2023</v>
      </c>
      <c r="K826" s="17" t="s">
        <v>2013</v>
      </c>
      <c r="L826" s="18">
        <v>45237</v>
      </c>
      <c r="M826" s="19">
        <v>46333</v>
      </c>
      <c r="N826" s="5"/>
      <c r="O826" s="65">
        <v>1</v>
      </c>
      <c r="P826" s="65"/>
      <c r="Q826" s="65"/>
    </row>
    <row r="827" spans="1:17" ht="15.75" customHeight="1" x14ac:dyDescent="0.25">
      <c r="A827" s="5">
        <v>2</v>
      </c>
      <c r="B827" s="80" t="s">
        <v>2014</v>
      </c>
      <c r="C827" s="5" t="s">
        <v>2010</v>
      </c>
      <c r="D827" s="5" t="s">
        <v>2011</v>
      </c>
      <c r="E827" s="14" t="s">
        <v>26</v>
      </c>
      <c r="F827" s="4" t="s">
        <v>13</v>
      </c>
      <c r="G827" s="5"/>
      <c r="H827" s="5"/>
      <c r="I827" s="81" t="s">
        <v>2012</v>
      </c>
      <c r="J827" s="5">
        <v>2023</v>
      </c>
      <c r="K827" s="17" t="s">
        <v>2013</v>
      </c>
      <c r="L827" s="18">
        <v>45237</v>
      </c>
      <c r="M827" s="19">
        <v>46333</v>
      </c>
      <c r="N827" s="5"/>
      <c r="O827" s="65"/>
      <c r="P827" s="65"/>
      <c r="Q827" s="65"/>
    </row>
    <row r="828" spans="1:17" ht="15.75" customHeight="1" x14ac:dyDescent="0.25">
      <c r="A828" s="5">
        <v>3</v>
      </c>
      <c r="B828" s="80" t="s">
        <v>2015</v>
      </c>
      <c r="C828" s="5" t="s">
        <v>2010</v>
      </c>
      <c r="D828" s="5" t="s">
        <v>2011</v>
      </c>
      <c r="E828" s="14" t="s">
        <v>26</v>
      </c>
      <c r="F828" s="4" t="s">
        <v>13</v>
      </c>
      <c r="G828" s="5"/>
      <c r="H828" s="5"/>
      <c r="I828" s="81" t="s">
        <v>2012</v>
      </c>
      <c r="J828" s="5">
        <v>2024</v>
      </c>
      <c r="K828" s="17" t="s">
        <v>2016</v>
      </c>
      <c r="L828" s="23">
        <v>45625</v>
      </c>
      <c r="M828" s="24">
        <v>46720</v>
      </c>
      <c r="N828" s="5"/>
      <c r="O828" s="65"/>
      <c r="P828" s="65"/>
      <c r="Q828" s="65"/>
    </row>
    <row r="829" spans="1:17" ht="15.75" customHeight="1" x14ac:dyDescent="0.25">
      <c r="A829" s="5">
        <v>4</v>
      </c>
      <c r="B829" s="82" t="s">
        <v>2017</v>
      </c>
      <c r="C829" s="5" t="s">
        <v>2010</v>
      </c>
      <c r="D829" s="5" t="s">
        <v>2011</v>
      </c>
      <c r="E829" s="14" t="s">
        <v>26</v>
      </c>
      <c r="F829" s="4" t="s">
        <v>13</v>
      </c>
      <c r="G829" s="5"/>
      <c r="H829" s="5"/>
      <c r="I829" s="81" t="s">
        <v>2012</v>
      </c>
      <c r="J829" s="5">
        <v>2024</v>
      </c>
      <c r="K829" s="17" t="s">
        <v>2016</v>
      </c>
      <c r="L829" s="23">
        <v>45625</v>
      </c>
      <c r="M829" s="24">
        <v>46720</v>
      </c>
      <c r="N829" s="5"/>
      <c r="O829" s="65"/>
      <c r="P829" s="65"/>
      <c r="Q829" s="65"/>
    </row>
    <row r="830" spans="1:17" ht="15.75" customHeight="1" x14ac:dyDescent="0.25">
      <c r="A830" s="5">
        <v>5</v>
      </c>
      <c r="B830" s="80" t="s">
        <v>2018</v>
      </c>
      <c r="C830" s="5" t="s">
        <v>2019</v>
      </c>
      <c r="D830" s="5" t="s">
        <v>2020</v>
      </c>
      <c r="E830" s="14" t="s">
        <v>26</v>
      </c>
      <c r="F830" s="4" t="s">
        <v>13</v>
      </c>
      <c r="G830" s="5"/>
      <c r="H830" s="5"/>
      <c r="I830" s="81" t="s">
        <v>2021</v>
      </c>
      <c r="J830" s="5">
        <v>2023</v>
      </c>
      <c r="K830" s="17" t="s">
        <v>2013</v>
      </c>
      <c r="L830" s="18">
        <v>45237</v>
      </c>
      <c r="M830" s="19">
        <v>46333</v>
      </c>
      <c r="N830" s="5"/>
      <c r="O830" s="65">
        <v>1</v>
      </c>
      <c r="P830" s="65"/>
      <c r="Q830" s="65"/>
    </row>
    <row r="831" spans="1:17" ht="15.75" customHeight="1" x14ac:dyDescent="0.25">
      <c r="A831" s="5">
        <v>6</v>
      </c>
      <c r="B831" s="80" t="s">
        <v>2022</v>
      </c>
      <c r="C831" s="5" t="s">
        <v>2019</v>
      </c>
      <c r="D831" s="5" t="s">
        <v>2020</v>
      </c>
      <c r="E831" s="14" t="s">
        <v>26</v>
      </c>
      <c r="F831" s="4" t="s">
        <v>13</v>
      </c>
      <c r="G831" s="5"/>
      <c r="H831" s="5"/>
      <c r="I831" s="81" t="s">
        <v>2021</v>
      </c>
      <c r="J831" s="5">
        <v>2023</v>
      </c>
      <c r="K831" s="17" t="s">
        <v>2013</v>
      </c>
      <c r="L831" s="18">
        <v>45237</v>
      </c>
      <c r="M831" s="19">
        <v>46333</v>
      </c>
      <c r="N831" s="5"/>
      <c r="O831" s="65"/>
      <c r="P831" s="65"/>
      <c r="Q831" s="65"/>
    </row>
    <row r="832" spans="1:17" ht="15.75" customHeight="1" x14ac:dyDescent="0.25">
      <c r="A832" s="5">
        <v>7</v>
      </c>
      <c r="B832" s="80" t="s">
        <v>2023</v>
      </c>
      <c r="C832" s="5" t="s">
        <v>2024</v>
      </c>
      <c r="D832" s="5" t="s">
        <v>2020</v>
      </c>
      <c r="E832" s="14" t="s">
        <v>26</v>
      </c>
      <c r="F832" s="4" t="s">
        <v>13</v>
      </c>
      <c r="G832" s="5"/>
      <c r="H832" s="5"/>
      <c r="I832" s="81" t="s">
        <v>2025</v>
      </c>
      <c r="J832" s="5">
        <v>2023</v>
      </c>
      <c r="K832" s="17" t="s">
        <v>2013</v>
      </c>
      <c r="L832" s="18">
        <v>45237</v>
      </c>
      <c r="M832" s="19">
        <v>46333</v>
      </c>
      <c r="N832" s="5"/>
      <c r="O832" s="65"/>
      <c r="P832" s="65"/>
      <c r="Q832" s="65">
        <v>1</v>
      </c>
    </row>
    <row r="833" spans="1:17" ht="15.75" customHeight="1" x14ac:dyDescent="0.25">
      <c r="A833" s="5">
        <v>8</v>
      </c>
      <c r="B833" s="80" t="s">
        <v>2026</v>
      </c>
      <c r="C833" s="5" t="s">
        <v>2027</v>
      </c>
      <c r="D833" s="5" t="s">
        <v>2020</v>
      </c>
      <c r="E833" s="14" t="s">
        <v>26</v>
      </c>
      <c r="F833" s="4" t="s">
        <v>13</v>
      </c>
      <c r="G833" s="5"/>
      <c r="H833" s="5"/>
      <c r="I833" s="81" t="s">
        <v>2025</v>
      </c>
      <c r="J833" s="5">
        <v>2023</v>
      </c>
      <c r="K833" s="17" t="s">
        <v>2013</v>
      </c>
      <c r="L833" s="18">
        <v>45237</v>
      </c>
      <c r="M833" s="19">
        <v>46333</v>
      </c>
      <c r="N833" s="5"/>
      <c r="O833" s="65"/>
      <c r="P833" s="65"/>
      <c r="Q833" s="65"/>
    </row>
    <row r="834" spans="1:17" ht="15.75" customHeight="1" x14ac:dyDescent="0.25">
      <c r="A834" s="5">
        <v>9</v>
      </c>
      <c r="B834" s="80" t="s">
        <v>2028</v>
      </c>
      <c r="C834" s="5" t="s">
        <v>2029</v>
      </c>
      <c r="D834" s="5" t="s">
        <v>2020</v>
      </c>
      <c r="E834" s="14" t="s">
        <v>46</v>
      </c>
      <c r="F834" s="4" t="s">
        <v>13</v>
      </c>
      <c r="G834" s="5"/>
      <c r="H834" s="5"/>
      <c r="I834" s="81" t="s">
        <v>2025</v>
      </c>
      <c r="J834" s="5">
        <v>2024</v>
      </c>
      <c r="K834" s="17" t="s">
        <v>2016</v>
      </c>
      <c r="L834" s="23">
        <v>45625</v>
      </c>
      <c r="M834" s="24">
        <v>46720</v>
      </c>
      <c r="N834" s="5"/>
      <c r="O834" s="65"/>
      <c r="P834" s="65"/>
      <c r="Q834" s="65"/>
    </row>
    <row r="835" spans="1:17" ht="15.75" customHeight="1" x14ac:dyDescent="0.25">
      <c r="A835" s="5">
        <v>10</v>
      </c>
      <c r="B835" s="80" t="s">
        <v>2030</v>
      </c>
      <c r="C835" s="5" t="s">
        <v>2031</v>
      </c>
      <c r="D835" s="5" t="s">
        <v>2020</v>
      </c>
      <c r="E835" s="14" t="s">
        <v>46</v>
      </c>
      <c r="F835" s="4" t="s">
        <v>13</v>
      </c>
      <c r="G835" s="5"/>
      <c r="H835" s="5"/>
      <c r="I835" s="81" t="s">
        <v>2025</v>
      </c>
      <c r="J835" s="5">
        <v>2024</v>
      </c>
      <c r="K835" s="17" t="s">
        <v>2016</v>
      </c>
      <c r="L835" s="23">
        <v>45625</v>
      </c>
      <c r="M835" s="24">
        <v>46720</v>
      </c>
      <c r="N835" s="5"/>
      <c r="O835" s="65"/>
      <c r="P835" s="65"/>
      <c r="Q835" s="65"/>
    </row>
    <row r="836" spans="1:17" ht="15.75" customHeight="1" x14ac:dyDescent="0.25">
      <c r="A836" s="5">
        <v>11</v>
      </c>
      <c r="B836" s="80" t="s">
        <v>2032</v>
      </c>
      <c r="C836" s="5" t="s">
        <v>2033</v>
      </c>
      <c r="D836" s="5" t="s">
        <v>2020</v>
      </c>
      <c r="E836" s="14" t="s">
        <v>46</v>
      </c>
      <c r="F836" s="4" t="s">
        <v>13</v>
      </c>
      <c r="G836" s="5"/>
      <c r="H836" s="5"/>
      <c r="I836" s="81" t="s">
        <v>2025</v>
      </c>
      <c r="J836" s="5">
        <v>2024</v>
      </c>
      <c r="K836" s="17" t="s">
        <v>2016</v>
      </c>
      <c r="L836" s="23">
        <v>45625</v>
      </c>
      <c r="M836" s="24">
        <v>46720</v>
      </c>
      <c r="N836" s="5"/>
      <c r="O836" s="65"/>
      <c r="P836" s="65"/>
      <c r="Q836" s="65"/>
    </row>
    <row r="837" spans="1:17" ht="15.75" customHeight="1" x14ac:dyDescent="0.25">
      <c r="A837" s="5">
        <v>12</v>
      </c>
      <c r="B837" s="80" t="s">
        <v>2034</v>
      </c>
      <c r="C837" s="5" t="s">
        <v>2035</v>
      </c>
      <c r="D837" s="5" t="s">
        <v>2020</v>
      </c>
      <c r="E837" s="14" t="s">
        <v>46</v>
      </c>
      <c r="F837" s="4" t="s">
        <v>13</v>
      </c>
      <c r="G837" s="5"/>
      <c r="H837" s="5"/>
      <c r="I837" s="81" t="s">
        <v>2025</v>
      </c>
      <c r="J837" s="5">
        <v>2025</v>
      </c>
      <c r="K837" s="17" t="s">
        <v>2036</v>
      </c>
      <c r="L837" s="18">
        <v>45803</v>
      </c>
      <c r="M837" s="19">
        <v>46899</v>
      </c>
      <c r="N837" s="5"/>
      <c r="O837" s="65"/>
      <c r="P837" s="65"/>
      <c r="Q837" s="65"/>
    </row>
    <row r="838" spans="1:17" ht="15.75" customHeight="1" x14ac:dyDescent="0.25">
      <c r="A838" s="5">
        <v>13</v>
      </c>
      <c r="B838" s="80" t="s">
        <v>2037</v>
      </c>
      <c r="C838" s="5" t="s">
        <v>2038</v>
      </c>
      <c r="D838" s="5" t="s">
        <v>2020</v>
      </c>
      <c r="E838" s="14" t="s">
        <v>46</v>
      </c>
      <c r="F838" s="4" t="s">
        <v>13</v>
      </c>
      <c r="G838" s="5"/>
      <c r="H838" s="5"/>
      <c r="I838" s="81" t="s">
        <v>2025</v>
      </c>
      <c r="J838" s="5">
        <v>2025</v>
      </c>
      <c r="K838" s="17" t="s">
        <v>2036</v>
      </c>
      <c r="L838" s="18">
        <v>45803</v>
      </c>
      <c r="M838" s="19">
        <v>46899</v>
      </c>
      <c r="N838" s="5"/>
      <c r="O838" s="65"/>
      <c r="P838" s="65"/>
      <c r="Q838" s="65"/>
    </row>
    <row r="839" spans="1:17" ht="15.75" customHeight="1" x14ac:dyDescent="0.25">
      <c r="A839" s="5">
        <v>14</v>
      </c>
      <c r="B839" s="80" t="s">
        <v>2039</v>
      </c>
      <c r="C839" s="5" t="s">
        <v>2040</v>
      </c>
      <c r="D839" s="5" t="s">
        <v>2020</v>
      </c>
      <c r="E839" s="14" t="s">
        <v>46</v>
      </c>
      <c r="F839" s="4" t="s">
        <v>13</v>
      </c>
      <c r="G839" s="5"/>
      <c r="H839" s="5"/>
      <c r="I839" s="81" t="s">
        <v>2025</v>
      </c>
      <c r="J839" s="5">
        <v>2025</v>
      </c>
      <c r="K839" s="17" t="s">
        <v>2036</v>
      </c>
      <c r="L839" s="18">
        <v>45803</v>
      </c>
      <c r="M839" s="19">
        <v>46899</v>
      </c>
      <c r="N839" s="5"/>
      <c r="O839" s="65"/>
      <c r="P839" s="65"/>
      <c r="Q839" s="65"/>
    </row>
    <row r="840" spans="1:17" ht="15.75" customHeight="1" x14ac:dyDescent="0.25">
      <c r="A840" s="5">
        <v>15</v>
      </c>
      <c r="B840" s="80" t="s">
        <v>2041</v>
      </c>
      <c r="C840" s="5" t="s">
        <v>2042</v>
      </c>
      <c r="D840" s="5" t="s">
        <v>2020</v>
      </c>
      <c r="E840" s="14" t="s">
        <v>46</v>
      </c>
      <c r="F840" s="4" t="s">
        <v>13</v>
      </c>
      <c r="G840" s="5"/>
      <c r="H840" s="5"/>
      <c r="I840" s="81" t="s">
        <v>2025</v>
      </c>
      <c r="J840" s="5">
        <v>2025</v>
      </c>
      <c r="K840" s="17" t="s">
        <v>2036</v>
      </c>
      <c r="L840" s="18">
        <v>45803</v>
      </c>
      <c r="M840" s="19">
        <v>46899</v>
      </c>
      <c r="N840" s="5"/>
      <c r="O840" s="65"/>
      <c r="P840" s="65"/>
      <c r="Q840" s="65"/>
    </row>
    <row r="841" spans="1:17" ht="15.75" customHeight="1" x14ac:dyDescent="0.25">
      <c r="A841" s="5">
        <v>16</v>
      </c>
      <c r="B841" s="80" t="s">
        <v>2043</v>
      </c>
      <c r="C841" s="5" t="s">
        <v>2044</v>
      </c>
      <c r="D841" s="5" t="s">
        <v>2020</v>
      </c>
      <c r="E841" s="14" t="s">
        <v>26</v>
      </c>
      <c r="F841" s="4" t="s">
        <v>13</v>
      </c>
      <c r="G841" s="5"/>
      <c r="H841" s="5"/>
      <c r="I841" s="81" t="s">
        <v>2025</v>
      </c>
      <c r="J841" s="5">
        <v>2025</v>
      </c>
      <c r="K841" s="17" t="s">
        <v>2036</v>
      </c>
      <c r="L841" s="18">
        <v>45803</v>
      </c>
      <c r="M841" s="19">
        <v>46899</v>
      </c>
      <c r="N841" s="5"/>
      <c r="O841" s="65"/>
      <c r="P841" s="65"/>
      <c r="Q841" s="65"/>
    </row>
    <row r="842" spans="1:17" ht="15.75" customHeight="1" x14ac:dyDescent="0.25">
      <c r="A842" s="5">
        <v>17</v>
      </c>
      <c r="B842" s="80" t="s">
        <v>2045</v>
      </c>
      <c r="C842" s="5" t="s">
        <v>2046</v>
      </c>
      <c r="D842" s="5" t="s">
        <v>2020</v>
      </c>
      <c r="E842" s="14" t="s">
        <v>26</v>
      </c>
      <c r="F842" s="4" t="s">
        <v>13</v>
      </c>
      <c r="G842" s="5"/>
      <c r="H842" s="5"/>
      <c r="I842" s="81" t="s">
        <v>2047</v>
      </c>
      <c r="J842" s="5">
        <v>2023</v>
      </c>
      <c r="K842" s="17" t="s">
        <v>2013</v>
      </c>
      <c r="L842" s="18">
        <v>45237</v>
      </c>
      <c r="M842" s="19">
        <v>46333</v>
      </c>
      <c r="N842" s="5"/>
      <c r="O842" s="65">
        <v>1</v>
      </c>
      <c r="P842" s="65"/>
      <c r="Q842" s="65"/>
    </row>
    <row r="843" spans="1:17" ht="15.75" customHeight="1" x14ac:dyDescent="0.25">
      <c r="A843" s="5">
        <v>18</v>
      </c>
      <c r="B843" s="80" t="s">
        <v>2048</v>
      </c>
      <c r="C843" s="5" t="s">
        <v>2046</v>
      </c>
      <c r="D843" s="5" t="s">
        <v>2020</v>
      </c>
      <c r="E843" s="14" t="s">
        <v>26</v>
      </c>
      <c r="F843" s="4" t="s">
        <v>13</v>
      </c>
      <c r="G843" s="5"/>
      <c r="H843" s="5"/>
      <c r="I843" s="81" t="s">
        <v>2047</v>
      </c>
      <c r="J843" s="5">
        <v>2023</v>
      </c>
      <c r="K843" s="17" t="s">
        <v>2013</v>
      </c>
      <c r="L843" s="18">
        <v>45237</v>
      </c>
      <c r="M843" s="19">
        <v>46333</v>
      </c>
      <c r="N843" s="5"/>
      <c r="O843" s="65"/>
      <c r="P843" s="65"/>
      <c r="Q843" s="65"/>
    </row>
    <row r="844" spans="1:17" ht="15.75" customHeight="1" x14ac:dyDescent="0.25">
      <c r="A844" s="5">
        <v>19</v>
      </c>
      <c r="B844" s="80" t="s">
        <v>2049</v>
      </c>
      <c r="C844" s="5" t="s">
        <v>2046</v>
      </c>
      <c r="D844" s="5" t="s">
        <v>2020</v>
      </c>
      <c r="E844" s="14" t="s">
        <v>26</v>
      </c>
      <c r="F844" s="4" t="s">
        <v>13</v>
      </c>
      <c r="G844" s="5"/>
      <c r="H844" s="5"/>
      <c r="I844" s="81" t="s">
        <v>2047</v>
      </c>
      <c r="J844" s="5">
        <v>2023</v>
      </c>
      <c r="K844" s="17" t="s">
        <v>2013</v>
      </c>
      <c r="L844" s="18">
        <v>45237</v>
      </c>
      <c r="M844" s="19">
        <v>46333</v>
      </c>
      <c r="N844" s="5"/>
      <c r="O844" s="65"/>
      <c r="P844" s="65"/>
      <c r="Q844" s="65"/>
    </row>
    <row r="845" spans="1:17" ht="15.75" customHeight="1" x14ac:dyDescent="0.25">
      <c r="A845" s="5">
        <v>20</v>
      </c>
      <c r="B845" s="80" t="s">
        <v>2050</v>
      </c>
      <c r="C845" s="5" t="s">
        <v>2046</v>
      </c>
      <c r="D845" s="5" t="s">
        <v>2020</v>
      </c>
      <c r="E845" s="14" t="s">
        <v>26</v>
      </c>
      <c r="F845" s="4" t="s">
        <v>13</v>
      </c>
      <c r="G845" s="5"/>
      <c r="H845" s="5"/>
      <c r="I845" s="81" t="s">
        <v>2047</v>
      </c>
      <c r="J845" s="5">
        <v>2024</v>
      </c>
      <c r="K845" s="17" t="s">
        <v>2016</v>
      </c>
      <c r="L845" s="23">
        <v>45625</v>
      </c>
      <c r="M845" s="24">
        <v>46720</v>
      </c>
      <c r="N845" s="5"/>
      <c r="O845" s="65"/>
      <c r="P845" s="65"/>
      <c r="Q845" s="65"/>
    </row>
    <row r="846" spans="1:17" ht="15.75" customHeight="1" x14ac:dyDescent="0.25">
      <c r="A846" s="5">
        <v>21</v>
      </c>
      <c r="B846" s="80" t="s">
        <v>2051</v>
      </c>
      <c r="C846" s="5" t="s">
        <v>2046</v>
      </c>
      <c r="D846" s="5" t="s">
        <v>2020</v>
      </c>
      <c r="E846" s="14" t="s">
        <v>26</v>
      </c>
      <c r="F846" s="4" t="s">
        <v>13</v>
      </c>
      <c r="G846" s="5"/>
      <c r="H846" s="5"/>
      <c r="I846" s="81" t="s">
        <v>2047</v>
      </c>
      <c r="J846" s="5">
        <v>2024</v>
      </c>
      <c r="K846" s="17" t="s">
        <v>2016</v>
      </c>
      <c r="L846" s="23">
        <v>45625</v>
      </c>
      <c r="M846" s="24">
        <v>46720</v>
      </c>
      <c r="N846" s="5"/>
      <c r="O846" s="65"/>
      <c r="P846" s="65"/>
      <c r="Q846" s="65"/>
    </row>
    <row r="847" spans="1:17" ht="15.75" customHeight="1" x14ac:dyDescent="0.25">
      <c r="A847" s="5">
        <v>22</v>
      </c>
      <c r="B847" s="80" t="s">
        <v>2052</v>
      </c>
      <c r="C847" s="5" t="s">
        <v>2053</v>
      </c>
      <c r="D847" s="5" t="s">
        <v>2020</v>
      </c>
      <c r="E847" s="14" t="s">
        <v>26</v>
      </c>
      <c r="F847" s="4" t="s">
        <v>13</v>
      </c>
      <c r="G847" s="5"/>
      <c r="H847" s="5"/>
      <c r="I847" s="81" t="s">
        <v>2054</v>
      </c>
      <c r="J847" s="5">
        <v>2024</v>
      </c>
      <c r="K847" s="17" t="s">
        <v>2016</v>
      </c>
      <c r="L847" s="23">
        <v>45625</v>
      </c>
      <c r="M847" s="24">
        <v>46720</v>
      </c>
      <c r="N847" s="5"/>
      <c r="O847" s="65">
        <v>1</v>
      </c>
      <c r="P847" s="65"/>
      <c r="Q847" s="65"/>
    </row>
    <row r="848" spans="1:17" ht="15.75" customHeight="1" x14ac:dyDescent="0.25">
      <c r="A848" s="5">
        <v>23</v>
      </c>
      <c r="B848" s="80" t="s">
        <v>2055</v>
      </c>
      <c r="C848" s="5" t="s">
        <v>2056</v>
      </c>
      <c r="D848" s="5" t="s">
        <v>2057</v>
      </c>
      <c r="E848" s="14" t="s">
        <v>26</v>
      </c>
      <c r="F848" s="4" t="s">
        <v>13</v>
      </c>
      <c r="G848" s="5"/>
      <c r="H848" s="5"/>
      <c r="I848" s="81" t="s">
        <v>2058</v>
      </c>
      <c r="J848" s="5">
        <v>2025</v>
      </c>
      <c r="K848" s="17" t="s">
        <v>2036</v>
      </c>
      <c r="L848" s="18">
        <v>45803</v>
      </c>
      <c r="M848" s="19">
        <v>46899</v>
      </c>
      <c r="N848" s="5"/>
      <c r="O848" s="65">
        <v>1</v>
      </c>
      <c r="P848" s="65"/>
      <c r="Q848" s="65"/>
    </row>
    <row r="849" spans="1:17" ht="15.75" customHeight="1" x14ac:dyDescent="0.25">
      <c r="A849" s="5">
        <v>24</v>
      </c>
      <c r="B849" s="80" t="s">
        <v>2059</v>
      </c>
      <c r="C849" s="5" t="s">
        <v>2056</v>
      </c>
      <c r="D849" s="5" t="s">
        <v>2057</v>
      </c>
      <c r="E849" s="14" t="s">
        <v>26</v>
      </c>
      <c r="F849" s="4" t="s">
        <v>13</v>
      </c>
      <c r="G849" s="5"/>
      <c r="H849" s="5"/>
      <c r="I849" s="81" t="s">
        <v>2058</v>
      </c>
      <c r="J849" s="5">
        <v>2025</v>
      </c>
      <c r="K849" s="17" t="s">
        <v>2036</v>
      </c>
      <c r="L849" s="18">
        <v>45803</v>
      </c>
      <c r="M849" s="19">
        <v>46899</v>
      </c>
      <c r="N849" s="5"/>
      <c r="O849" s="65"/>
      <c r="P849" s="65"/>
      <c r="Q849" s="65"/>
    </row>
    <row r="850" spans="1:17" ht="15.75" customHeight="1" x14ac:dyDescent="0.25">
      <c r="A850" s="5">
        <v>25</v>
      </c>
      <c r="B850" s="80" t="s">
        <v>2060</v>
      </c>
      <c r="C850" s="5" t="s">
        <v>2061</v>
      </c>
      <c r="D850" s="5" t="s">
        <v>2062</v>
      </c>
      <c r="E850" s="14" t="s">
        <v>26</v>
      </c>
      <c r="F850" s="4" t="s">
        <v>13</v>
      </c>
      <c r="G850" s="5"/>
      <c r="H850" s="5"/>
      <c r="I850" s="81" t="s">
        <v>2063</v>
      </c>
      <c r="J850" s="5">
        <v>2025</v>
      </c>
      <c r="K850" s="17" t="s">
        <v>2036</v>
      </c>
      <c r="L850" s="18">
        <v>45803</v>
      </c>
      <c r="M850" s="19">
        <v>46899</v>
      </c>
      <c r="N850" s="5"/>
      <c r="O850" s="65"/>
      <c r="P850" s="65"/>
      <c r="Q850" s="65">
        <v>1</v>
      </c>
    </row>
    <row r="851" spans="1:17" ht="15.75" customHeight="1" x14ac:dyDescent="0.25">
      <c r="A851" s="5">
        <v>26</v>
      </c>
      <c r="B851" s="80" t="s">
        <v>2064</v>
      </c>
      <c r="C851" s="5" t="s">
        <v>2065</v>
      </c>
      <c r="D851" s="5" t="s">
        <v>2020</v>
      </c>
      <c r="E851" s="14" t="s">
        <v>26</v>
      </c>
      <c r="F851" s="4" t="s">
        <v>13</v>
      </c>
      <c r="G851" s="5"/>
      <c r="H851" s="5"/>
      <c r="I851" s="81" t="s">
        <v>2066</v>
      </c>
      <c r="J851" s="5">
        <v>2025</v>
      </c>
      <c r="K851" s="17" t="s">
        <v>2036</v>
      </c>
      <c r="L851" s="18">
        <v>45803</v>
      </c>
      <c r="M851" s="19">
        <v>46899</v>
      </c>
      <c r="N851" s="5"/>
      <c r="O851" s="65">
        <v>1</v>
      </c>
      <c r="P851" s="65"/>
      <c r="Q851" s="65"/>
    </row>
    <row r="852" spans="1:17" ht="15.75" customHeight="1" x14ac:dyDescent="0.25">
      <c r="A852" s="5">
        <v>27</v>
      </c>
      <c r="B852" s="80" t="s">
        <v>2067</v>
      </c>
      <c r="C852" s="5" t="s">
        <v>2065</v>
      </c>
      <c r="D852" s="5" t="s">
        <v>2020</v>
      </c>
      <c r="E852" s="14" t="s">
        <v>26</v>
      </c>
      <c r="F852" s="4" t="s">
        <v>13</v>
      </c>
      <c r="G852" s="5"/>
      <c r="H852" s="5"/>
      <c r="I852" s="81" t="s">
        <v>2066</v>
      </c>
      <c r="J852" s="5">
        <v>2025</v>
      </c>
      <c r="K852" s="17" t="s">
        <v>2036</v>
      </c>
      <c r="L852" s="18">
        <v>45803</v>
      </c>
      <c r="M852" s="19">
        <v>46899</v>
      </c>
      <c r="N852" s="5"/>
      <c r="O852" s="65"/>
      <c r="P852" s="65"/>
      <c r="Q852" s="65"/>
    </row>
    <row r="853" spans="1:17" ht="15.75" customHeight="1" x14ac:dyDescent="0.25">
      <c r="A853" s="5">
        <v>28</v>
      </c>
      <c r="B853" s="80" t="s">
        <v>2068</v>
      </c>
      <c r="C853" s="5" t="s">
        <v>2069</v>
      </c>
      <c r="D853" s="5" t="s">
        <v>2070</v>
      </c>
      <c r="E853" s="14" t="s">
        <v>26</v>
      </c>
      <c r="F853" s="4" t="s">
        <v>13</v>
      </c>
      <c r="G853" s="5"/>
      <c r="H853" s="5"/>
      <c r="I853" s="81" t="s">
        <v>2071</v>
      </c>
      <c r="J853" s="5">
        <v>2025</v>
      </c>
      <c r="K853" s="17" t="s">
        <v>2036</v>
      </c>
      <c r="L853" s="18">
        <v>45803</v>
      </c>
      <c r="M853" s="19">
        <v>46899</v>
      </c>
      <c r="N853" s="5"/>
      <c r="O853" s="65">
        <v>1</v>
      </c>
      <c r="P853" s="65"/>
      <c r="Q853" s="65"/>
    </row>
    <row r="854" spans="1:17" ht="15.75" customHeight="1" x14ac:dyDescent="0.25">
      <c r="A854" s="5">
        <v>29</v>
      </c>
      <c r="B854" s="80" t="s">
        <v>2072</v>
      </c>
      <c r="C854" s="5" t="s">
        <v>2069</v>
      </c>
      <c r="D854" s="5" t="s">
        <v>2070</v>
      </c>
      <c r="E854" s="14" t="s">
        <v>26</v>
      </c>
      <c r="F854" s="4" t="s">
        <v>13</v>
      </c>
      <c r="G854" s="5"/>
      <c r="H854" s="5"/>
      <c r="I854" s="81" t="s">
        <v>2071</v>
      </c>
      <c r="J854" s="5">
        <v>2025</v>
      </c>
      <c r="K854" s="17" t="s">
        <v>2036</v>
      </c>
      <c r="L854" s="18">
        <v>45803</v>
      </c>
      <c r="M854" s="19">
        <v>46899</v>
      </c>
      <c r="N854" s="5"/>
      <c r="O854" s="65"/>
      <c r="P854" s="65"/>
      <c r="Q854" s="65"/>
    </row>
    <row r="855" spans="1:17" ht="15.75" customHeight="1" x14ac:dyDescent="0.25">
      <c r="A855" s="76">
        <v>45</v>
      </c>
      <c r="B855" s="88" t="s">
        <v>2073</v>
      </c>
      <c r="C855" s="9">
        <f t="array" ref="C855">SUMPRODUCT(1/COUNTIF(C856:C867,C856:C867))</f>
        <v>4</v>
      </c>
      <c r="D855" s="3"/>
      <c r="E855" s="84">
        <f>SUM(F855:H855)</f>
        <v>12</v>
      </c>
      <c r="F855" s="85">
        <f t="shared" ref="F855:H855" si="102">COUNTA(F856:F867)</f>
        <v>12</v>
      </c>
      <c r="G855" s="3">
        <f t="shared" si="102"/>
        <v>0</v>
      </c>
      <c r="H855" s="3">
        <f t="shared" si="102"/>
        <v>0</v>
      </c>
      <c r="I855" s="3"/>
      <c r="J855" s="3"/>
      <c r="K855" s="3"/>
      <c r="L855" s="86"/>
      <c r="M855" s="87"/>
      <c r="N855" s="3"/>
      <c r="O855" s="1"/>
      <c r="P855" s="1"/>
      <c r="Q855" s="1"/>
    </row>
    <row r="856" spans="1:17" ht="15.75" customHeight="1" x14ac:dyDescent="0.25">
      <c r="A856" s="91">
        <v>1</v>
      </c>
      <c r="B856" s="80" t="s">
        <v>2074</v>
      </c>
      <c r="C856" s="5" t="s">
        <v>2075</v>
      </c>
      <c r="D856" s="5" t="s">
        <v>2076</v>
      </c>
      <c r="E856" s="14" t="s">
        <v>26</v>
      </c>
      <c r="F856" s="4" t="s">
        <v>13</v>
      </c>
      <c r="G856" s="5"/>
      <c r="H856" s="5"/>
      <c r="I856" s="81" t="s">
        <v>2077</v>
      </c>
      <c r="J856" s="5">
        <v>2023</v>
      </c>
      <c r="K856" s="17" t="s">
        <v>2013</v>
      </c>
      <c r="L856" s="18">
        <v>45237</v>
      </c>
      <c r="M856" s="19">
        <v>46333</v>
      </c>
      <c r="N856" s="5"/>
      <c r="O856" s="65"/>
      <c r="P856" s="65"/>
      <c r="Q856" s="65">
        <v>1</v>
      </c>
    </row>
    <row r="857" spans="1:17" ht="15.75" customHeight="1" x14ac:dyDescent="0.25">
      <c r="A857" s="91">
        <v>2</v>
      </c>
      <c r="B857" s="80" t="s">
        <v>2078</v>
      </c>
      <c r="C857" s="5" t="s">
        <v>2075</v>
      </c>
      <c r="D857" s="5" t="s">
        <v>2076</v>
      </c>
      <c r="E857" s="14" t="s">
        <v>26</v>
      </c>
      <c r="F857" s="4" t="s">
        <v>13</v>
      </c>
      <c r="G857" s="5"/>
      <c r="H857" s="5"/>
      <c r="I857" s="81" t="s">
        <v>2077</v>
      </c>
      <c r="J857" s="5">
        <v>2023</v>
      </c>
      <c r="K857" s="17" t="s">
        <v>2013</v>
      </c>
      <c r="L857" s="18">
        <v>45237</v>
      </c>
      <c r="M857" s="19">
        <v>46333</v>
      </c>
      <c r="N857" s="5"/>
      <c r="O857" s="65"/>
      <c r="P857" s="65"/>
      <c r="Q857" s="65"/>
    </row>
    <row r="858" spans="1:17" ht="15.75" customHeight="1" x14ac:dyDescent="0.25">
      <c r="A858" s="91">
        <v>3</v>
      </c>
      <c r="B858" s="80" t="s">
        <v>2079</v>
      </c>
      <c r="C858" s="5" t="s">
        <v>2075</v>
      </c>
      <c r="D858" s="5" t="s">
        <v>2076</v>
      </c>
      <c r="E858" s="14" t="s">
        <v>26</v>
      </c>
      <c r="F858" s="4" t="s">
        <v>13</v>
      </c>
      <c r="G858" s="5"/>
      <c r="H858" s="5"/>
      <c r="I858" s="81" t="s">
        <v>2077</v>
      </c>
      <c r="J858" s="5">
        <v>2023</v>
      </c>
      <c r="K858" s="17" t="s">
        <v>2013</v>
      </c>
      <c r="L858" s="18">
        <v>45237</v>
      </c>
      <c r="M858" s="19">
        <v>46333</v>
      </c>
      <c r="N858" s="5"/>
      <c r="O858" s="65"/>
      <c r="P858" s="65"/>
      <c r="Q858" s="65"/>
    </row>
    <row r="859" spans="1:17" ht="15.75" customHeight="1" x14ac:dyDescent="0.25">
      <c r="A859" s="91">
        <v>4</v>
      </c>
      <c r="B859" s="80" t="s">
        <v>2080</v>
      </c>
      <c r="C859" s="5" t="s">
        <v>2075</v>
      </c>
      <c r="D859" s="5" t="s">
        <v>2076</v>
      </c>
      <c r="E859" s="14" t="s">
        <v>26</v>
      </c>
      <c r="F859" s="4" t="s">
        <v>13</v>
      </c>
      <c r="G859" s="5"/>
      <c r="H859" s="5"/>
      <c r="I859" s="81" t="s">
        <v>2077</v>
      </c>
      <c r="J859" s="5">
        <v>2023</v>
      </c>
      <c r="K859" s="17" t="s">
        <v>2013</v>
      </c>
      <c r="L859" s="18">
        <v>45237</v>
      </c>
      <c r="M859" s="19">
        <v>46333</v>
      </c>
      <c r="N859" s="5"/>
      <c r="O859" s="65"/>
      <c r="P859" s="65"/>
      <c r="Q859" s="65"/>
    </row>
    <row r="860" spans="1:17" ht="15.75" customHeight="1" x14ac:dyDescent="0.25">
      <c r="A860" s="91">
        <v>5</v>
      </c>
      <c r="B860" s="80" t="s">
        <v>2081</v>
      </c>
      <c r="C860" s="5" t="s">
        <v>2075</v>
      </c>
      <c r="D860" s="5" t="s">
        <v>2076</v>
      </c>
      <c r="E860" s="14" t="s">
        <v>26</v>
      </c>
      <c r="F860" s="4" t="s">
        <v>13</v>
      </c>
      <c r="G860" s="5"/>
      <c r="H860" s="5"/>
      <c r="I860" s="81" t="s">
        <v>2077</v>
      </c>
      <c r="J860" s="5">
        <v>2023</v>
      </c>
      <c r="K860" s="17" t="s">
        <v>2013</v>
      </c>
      <c r="L860" s="18">
        <v>45237</v>
      </c>
      <c r="M860" s="19">
        <v>46333</v>
      </c>
      <c r="N860" s="5"/>
      <c r="O860" s="65"/>
      <c r="P860" s="65"/>
      <c r="Q860" s="65"/>
    </row>
    <row r="861" spans="1:17" ht="15.75" customHeight="1" x14ac:dyDescent="0.25">
      <c r="A861" s="91">
        <v>6</v>
      </c>
      <c r="B861" s="80" t="s">
        <v>2082</v>
      </c>
      <c r="C861" s="5" t="s">
        <v>2075</v>
      </c>
      <c r="D861" s="5" t="s">
        <v>2076</v>
      </c>
      <c r="E861" s="14" t="s">
        <v>26</v>
      </c>
      <c r="F861" s="4" t="s">
        <v>13</v>
      </c>
      <c r="G861" s="5"/>
      <c r="H861" s="5"/>
      <c r="I861" s="81" t="s">
        <v>2077</v>
      </c>
      <c r="J861" s="5">
        <v>2024</v>
      </c>
      <c r="K861" s="17" t="s">
        <v>2016</v>
      </c>
      <c r="L861" s="23">
        <v>45625</v>
      </c>
      <c r="M861" s="24">
        <v>46720</v>
      </c>
      <c r="N861" s="5"/>
      <c r="O861" s="65"/>
      <c r="P861" s="65"/>
      <c r="Q861" s="65"/>
    </row>
    <row r="862" spans="1:17" ht="15.75" customHeight="1" x14ac:dyDescent="0.25">
      <c r="A862" s="91">
        <v>7</v>
      </c>
      <c r="B862" s="80" t="s">
        <v>2083</v>
      </c>
      <c r="C862" s="5" t="s">
        <v>2075</v>
      </c>
      <c r="D862" s="5" t="s">
        <v>2076</v>
      </c>
      <c r="E862" s="14" t="s">
        <v>26</v>
      </c>
      <c r="F862" s="4" t="s">
        <v>13</v>
      </c>
      <c r="G862" s="5"/>
      <c r="H862" s="5"/>
      <c r="I862" s="81" t="s">
        <v>2077</v>
      </c>
      <c r="J862" s="5">
        <v>2024</v>
      </c>
      <c r="K862" s="17" t="s">
        <v>2016</v>
      </c>
      <c r="L862" s="23">
        <v>45625</v>
      </c>
      <c r="M862" s="24">
        <v>46720</v>
      </c>
      <c r="N862" s="5"/>
      <c r="O862" s="65"/>
      <c r="P862" s="65"/>
      <c r="Q862" s="65"/>
    </row>
    <row r="863" spans="1:17" ht="15.75" customHeight="1" x14ac:dyDescent="0.25">
      <c r="A863" s="91">
        <v>8</v>
      </c>
      <c r="B863" s="80" t="s">
        <v>2084</v>
      </c>
      <c r="C863" s="5" t="s">
        <v>2075</v>
      </c>
      <c r="D863" s="5" t="s">
        <v>2076</v>
      </c>
      <c r="E863" s="14" t="s">
        <v>26</v>
      </c>
      <c r="F863" s="4" t="s">
        <v>13</v>
      </c>
      <c r="G863" s="5"/>
      <c r="H863" s="5"/>
      <c r="I863" s="81" t="s">
        <v>2077</v>
      </c>
      <c r="J863" s="5">
        <v>2024</v>
      </c>
      <c r="K863" s="17" t="s">
        <v>2016</v>
      </c>
      <c r="L863" s="23">
        <v>45625</v>
      </c>
      <c r="M863" s="24">
        <v>46720</v>
      </c>
      <c r="N863" s="5"/>
      <c r="O863" s="65"/>
      <c r="P863" s="65"/>
      <c r="Q863" s="65"/>
    </row>
    <row r="864" spans="1:17" ht="15.75" customHeight="1" x14ac:dyDescent="0.25">
      <c r="A864" s="91">
        <v>9</v>
      </c>
      <c r="B864" s="80" t="s">
        <v>2085</v>
      </c>
      <c r="C864" s="5" t="s">
        <v>2086</v>
      </c>
      <c r="D864" s="5" t="s">
        <v>2087</v>
      </c>
      <c r="E864" s="14" t="s">
        <v>26</v>
      </c>
      <c r="F864" s="4" t="s">
        <v>13</v>
      </c>
      <c r="G864" s="5"/>
      <c r="H864" s="5"/>
      <c r="I864" s="81" t="s">
        <v>2088</v>
      </c>
      <c r="J864" s="5">
        <v>2023</v>
      </c>
      <c r="K864" s="17" t="s">
        <v>2013</v>
      </c>
      <c r="L864" s="18">
        <v>45237</v>
      </c>
      <c r="M864" s="19">
        <v>46333</v>
      </c>
      <c r="N864" s="5" t="s">
        <v>1528</v>
      </c>
      <c r="O864" s="65">
        <v>1</v>
      </c>
      <c r="P864" s="65"/>
      <c r="Q864" s="65"/>
    </row>
    <row r="865" spans="1:17" ht="15.75" customHeight="1" x14ac:dyDescent="0.25">
      <c r="A865" s="91">
        <v>10</v>
      </c>
      <c r="B865" s="80" t="s">
        <v>2089</v>
      </c>
      <c r="C865" s="5" t="s">
        <v>2090</v>
      </c>
      <c r="D865" s="5" t="s">
        <v>2091</v>
      </c>
      <c r="E865" s="14" t="s">
        <v>26</v>
      </c>
      <c r="F865" s="4" t="s">
        <v>13</v>
      </c>
      <c r="G865" s="5"/>
      <c r="H865" s="5"/>
      <c r="I865" s="81" t="s">
        <v>2092</v>
      </c>
      <c r="J865" s="5">
        <v>2024</v>
      </c>
      <c r="K865" s="17" t="s">
        <v>2016</v>
      </c>
      <c r="L865" s="23">
        <v>45625</v>
      </c>
      <c r="M865" s="24">
        <v>46720</v>
      </c>
      <c r="N865" s="5"/>
      <c r="O865" s="65">
        <v>1</v>
      </c>
      <c r="P865" s="65"/>
      <c r="Q865" s="65"/>
    </row>
    <row r="866" spans="1:17" ht="15.75" customHeight="1" x14ac:dyDescent="0.25">
      <c r="A866" s="91">
        <v>11</v>
      </c>
      <c r="B866" s="80" t="s">
        <v>2093</v>
      </c>
      <c r="C866" s="5" t="s">
        <v>2094</v>
      </c>
      <c r="D866" s="5" t="s">
        <v>2095</v>
      </c>
      <c r="E866" s="14" t="s">
        <v>26</v>
      </c>
      <c r="F866" s="4" t="s">
        <v>13</v>
      </c>
      <c r="G866" s="5"/>
      <c r="H866" s="5"/>
      <c r="I866" s="81" t="s">
        <v>2096</v>
      </c>
      <c r="J866" s="5">
        <v>2025</v>
      </c>
      <c r="K866" s="17" t="s">
        <v>2036</v>
      </c>
      <c r="L866" s="18">
        <v>45803</v>
      </c>
      <c r="M866" s="19">
        <v>46899</v>
      </c>
      <c r="N866" s="5"/>
      <c r="O866" s="65"/>
      <c r="P866" s="65"/>
      <c r="Q866" s="65">
        <v>1</v>
      </c>
    </row>
    <row r="867" spans="1:17" ht="15.75" customHeight="1" x14ac:dyDescent="0.25">
      <c r="A867" s="91">
        <v>12</v>
      </c>
      <c r="B867" s="80" t="s">
        <v>2097</v>
      </c>
      <c r="C867" s="5" t="s">
        <v>2094</v>
      </c>
      <c r="D867" s="5" t="s">
        <v>2095</v>
      </c>
      <c r="E867" s="14" t="s">
        <v>26</v>
      </c>
      <c r="F867" s="4" t="s">
        <v>13</v>
      </c>
      <c r="G867" s="5"/>
      <c r="H867" s="5"/>
      <c r="I867" s="81" t="s">
        <v>2096</v>
      </c>
      <c r="J867" s="5">
        <v>2025</v>
      </c>
      <c r="K867" s="17" t="s">
        <v>2036</v>
      </c>
      <c r="L867" s="18">
        <v>45803</v>
      </c>
      <c r="M867" s="19">
        <v>46899</v>
      </c>
      <c r="N867" s="5"/>
      <c r="O867" s="65"/>
      <c r="P867" s="65"/>
      <c r="Q867" s="65"/>
    </row>
    <row r="868" spans="1:17" ht="15.75" customHeight="1" x14ac:dyDescent="0.25">
      <c r="A868" s="3">
        <v>46</v>
      </c>
      <c r="B868" s="88" t="s">
        <v>2098</v>
      </c>
      <c r="C868" s="9">
        <f t="array" ref="C868">SUMPRODUCT(1/COUNTIF(C869:C872,C869:C872))</f>
        <v>2</v>
      </c>
      <c r="D868" s="3"/>
      <c r="E868" s="84">
        <f>SUM(F868:H868)</f>
        <v>4</v>
      </c>
      <c r="F868" s="85">
        <f t="shared" ref="F868:H868" si="103">COUNTA(F869:F872)</f>
        <v>4</v>
      </c>
      <c r="G868" s="3">
        <f t="shared" si="103"/>
        <v>0</v>
      </c>
      <c r="H868" s="3">
        <f t="shared" si="103"/>
        <v>0</v>
      </c>
      <c r="I868" s="3"/>
      <c r="J868" s="3"/>
      <c r="K868" s="3"/>
      <c r="L868" s="86"/>
      <c r="M868" s="87"/>
      <c r="N868" s="3"/>
      <c r="O868" s="1"/>
      <c r="P868" s="1"/>
      <c r="Q868" s="1"/>
    </row>
    <row r="869" spans="1:17" ht="15.75" customHeight="1" x14ac:dyDescent="0.25">
      <c r="A869" s="5">
        <v>1</v>
      </c>
      <c r="B869" s="80" t="s">
        <v>2099</v>
      </c>
      <c r="C869" s="5" t="s">
        <v>2100</v>
      </c>
      <c r="D869" s="5" t="s">
        <v>2101</v>
      </c>
      <c r="E869" s="14" t="s">
        <v>26</v>
      </c>
      <c r="F869" s="4" t="s">
        <v>13</v>
      </c>
      <c r="G869" s="5"/>
      <c r="H869" s="5"/>
      <c r="I869" s="81" t="s">
        <v>2102</v>
      </c>
      <c r="J869" s="5">
        <v>2024</v>
      </c>
      <c r="K869" s="17" t="s">
        <v>2016</v>
      </c>
      <c r="L869" s="23">
        <v>45625</v>
      </c>
      <c r="M869" s="24">
        <v>46720</v>
      </c>
      <c r="N869" s="5"/>
      <c r="O869" s="65">
        <v>1</v>
      </c>
      <c r="P869" s="65"/>
      <c r="Q869" s="65"/>
    </row>
    <row r="870" spans="1:17" ht="15.75" customHeight="1" x14ac:dyDescent="0.25">
      <c r="A870" s="5">
        <v>2</v>
      </c>
      <c r="B870" s="80" t="s">
        <v>2103</v>
      </c>
      <c r="C870" s="5" t="s">
        <v>2100</v>
      </c>
      <c r="D870" s="5" t="s">
        <v>2101</v>
      </c>
      <c r="E870" s="14" t="s">
        <v>26</v>
      </c>
      <c r="F870" s="4" t="s">
        <v>13</v>
      </c>
      <c r="G870" s="5"/>
      <c r="H870" s="5"/>
      <c r="I870" s="81" t="s">
        <v>2102</v>
      </c>
      <c r="J870" s="5">
        <v>2024</v>
      </c>
      <c r="K870" s="17" t="s">
        <v>2016</v>
      </c>
      <c r="L870" s="23">
        <v>45625</v>
      </c>
      <c r="M870" s="24">
        <v>46720</v>
      </c>
      <c r="N870" s="5"/>
      <c r="O870" s="65"/>
      <c r="P870" s="65"/>
      <c r="Q870" s="65"/>
    </row>
    <row r="871" spans="1:17" ht="15.75" customHeight="1" x14ac:dyDescent="0.25">
      <c r="A871" s="5">
        <v>3</v>
      </c>
      <c r="B871" s="80" t="s">
        <v>2104</v>
      </c>
      <c r="C871" s="5" t="s">
        <v>2105</v>
      </c>
      <c r="D871" s="5" t="s">
        <v>2106</v>
      </c>
      <c r="E871" s="14" t="s">
        <v>26</v>
      </c>
      <c r="F871" s="4" t="s">
        <v>13</v>
      </c>
      <c r="G871" s="5"/>
      <c r="H871" s="5"/>
      <c r="I871" s="5"/>
      <c r="J871" s="5">
        <v>2025</v>
      </c>
      <c r="K871" s="17" t="s">
        <v>2036</v>
      </c>
      <c r="L871" s="18">
        <v>45803</v>
      </c>
      <c r="M871" s="19">
        <v>46899</v>
      </c>
      <c r="N871" s="5"/>
      <c r="O871" s="65">
        <v>1</v>
      </c>
      <c r="P871" s="65"/>
      <c r="Q871" s="65"/>
    </row>
    <row r="872" spans="1:17" ht="15.75" customHeight="1" x14ac:dyDescent="0.25">
      <c r="A872" s="5">
        <v>4</v>
      </c>
      <c r="B872" s="80" t="s">
        <v>2107</v>
      </c>
      <c r="C872" s="5" t="s">
        <v>2105</v>
      </c>
      <c r="D872" s="5" t="s">
        <v>2106</v>
      </c>
      <c r="E872" s="14" t="s">
        <v>26</v>
      </c>
      <c r="F872" s="4" t="s">
        <v>13</v>
      </c>
      <c r="G872" s="5"/>
      <c r="H872" s="5"/>
      <c r="I872" s="5"/>
      <c r="J872" s="5">
        <v>2025</v>
      </c>
      <c r="K872" s="17" t="s">
        <v>2036</v>
      </c>
      <c r="L872" s="18">
        <v>45803</v>
      </c>
      <c r="M872" s="19">
        <v>46899</v>
      </c>
      <c r="N872" s="5"/>
      <c r="O872" s="65"/>
      <c r="P872" s="65"/>
      <c r="Q872" s="65"/>
    </row>
    <row r="873" spans="1:17" ht="15.75" customHeight="1" x14ac:dyDescent="0.25">
      <c r="A873" s="76">
        <v>47</v>
      </c>
      <c r="B873" s="94" t="s">
        <v>2108</v>
      </c>
      <c r="C873" s="9">
        <f t="array" ref="C873">SUMPRODUCT(1/COUNTIF(C874:C880,C874:C880))</f>
        <v>5</v>
      </c>
      <c r="D873" s="3"/>
      <c r="E873" s="84">
        <f>SUM(F873:H873)</f>
        <v>7</v>
      </c>
      <c r="F873" s="85">
        <f t="shared" ref="F873:H873" si="104">COUNTA(F874:F880)</f>
        <v>7</v>
      </c>
      <c r="G873" s="3">
        <f t="shared" si="104"/>
        <v>0</v>
      </c>
      <c r="H873" s="3">
        <f t="shared" si="104"/>
        <v>0</v>
      </c>
      <c r="I873" s="3"/>
      <c r="J873" s="3"/>
      <c r="K873" s="3"/>
      <c r="L873" s="86"/>
      <c r="M873" s="87"/>
      <c r="N873" s="3"/>
      <c r="O873" s="1"/>
      <c r="P873" s="1"/>
      <c r="Q873" s="1"/>
    </row>
    <row r="874" spans="1:17" ht="15.75" customHeight="1" x14ac:dyDescent="0.25">
      <c r="A874" s="5">
        <v>1</v>
      </c>
      <c r="B874" s="80" t="s">
        <v>2109</v>
      </c>
      <c r="C874" s="5" t="s">
        <v>2110</v>
      </c>
      <c r="D874" s="5" t="s">
        <v>2111</v>
      </c>
      <c r="E874" s="14" t="s">
        <v>26</v>
      </c>
      <c r="F874" s="4" t="s">
        <v>13</v>
      </c>
      <c r="G874" s="5"/>
      <c r="H874" s="5"/>
      <c r="I874" s="81" t="s">
        <v>2112</v>
      </c>
      <c r="J874" s="5">
        <v>2023</v>
      </c>
      <c r="K874" s="17" t="s">
        <v>2113</v>
      </c>
      <c r="L874" s="23">
        <v>45279</v>
      </c>
      <c r="M874" s="24">
        <v>46375</v>
      </c>
      <c r="N874" s="5" t="s">
        <v>2114</v>
      </c>
      <c r="O874" s="65">
        <v>1</v>
      </c>
      <c r="P874" s="65"/>
      <c r="Q874" s="65"/>
    </row>
    <row r="875" spans="1:17" ht="15.75" customHeight="1" x14ac:dyDescent="0.25">
      <c r="A875" s="5">
        <v>2</v>
      </c>
      <c r="B875" s="80" t="s">
        <v>2115</v>
      </c>
      <c r="C875" s="5" t="s">
        <v>2110</v>
      </c>
      <c r="D875" s="5" t="s">
        <v>2111</v>
      </c>
      <c r="E875" s="14" t="s">
        <v>26</v>
      </c>
      <c r="F875" s="4" t="s">
        <v>13</v>
      </c>
      <c r="G875" s="5"/>
      <c r="H875" s="5"/>
      <c r="I875" s="81" t="s">
        <v>2112</v>
      </c>
      <c r="J875" s="5">
        <v>2023</v>
      </c>
      <c r="K875" s="17" t="s">
        <v>2113</v>
      </c>
      <c r="L875" s="23">
        <v>45279</v>
      </c>
      <c r="M875" s="24">
        <v>46375</v>
      </c>
      <c r="N875" s="5"/>
      <c r="O875" s="65"/>
      <c r="P875" s="65"/>
      <c r="Q875" s="65"/>
    </row>
    <row r="876" spans="1:17" ht="15.75" customHeight="1" x14ac:dyDescent="0.25">
      <c r="A876" s="5">
        <v>3</v>
      </c>
      <c r="B876" s="80" t="s">
        <v>2116</v>
      </c>
      <c r="C876" s="5" t="s">
        <v>2117</v>
      </c>
      <c r="D876" s="5" t="s">
        <v>2111</v>
      </c>
      <c r="E876" s="14" t="s">
        <v>75</v>
      </c>
      <c r="F876" s="4" t="s">
        <v>13</v>
      </c>
      <c r="G876" s="5"/>
      <c r="H876" s="5"/>
      <c r="I876" s="81" t="s">
        <v>2118</v>
      </c>
      <c r="J876" s="5">
        <v>2023</v>
      </c>
      <c r="K876" s="17" t="s">
        <v>2113</v>
      </c>
      <c r="L876" s="23">
        <v>45279</v>
      </c>
      <c r="M876" s="24">
        <v>46375</v>
      </c>
      <c r="N876" s="5" t="s">
        <v>2114</v>
      </c>
      <c r="O876" s="65">
        <v>1</v>
      </c>
      <c r="P876" s="65"/>
      <c r="Q876" s="65"/>
    </row>
    <row r="877" spans="1:17" ht="15.75" customHeight="1" x14ac:dyDescent="0.25">
      <c r="A877" s="5">
        <v>4</v>
      </c>
      <c r="B877" s="80" t="s">
        <v>2119</v>
      </c>
      <c r="C877" s="5" t="s">
        <v>2117</v>
      </c>
      <c r="D877" s="5" t="s">
        <v>2111</v>
      </c>
      <c r="E877" s="14" t="s">
        <v>46</v>
      </c>
      <c r="F877" s="4" t="s">
        <v>13</v>
      </c>
      <c r="G877" s="5"/>
      <c r="H877" s="5"/>
      <c r="I877" s="81" t="s">
        <v>2118</v>
      </c>
      <c r="J877" s="5">
        <v>2025</v>
      </c>
      <c r="K877" s="17" t="s">
        <v>2120</v>
      </c>
      <c r="L877" s="18">
        <v>45817</v>
      </c>
      <c r="M877" s="19">
        <v>46913</v>
      </c>
      <c r="N877" s="5"/>
      <c r="O877" s="65"/>
      <c r="P877" s="65"/>
      <c r="Q877" s="65"/>
    </row>
    <row r="878" spans="1:17" ht="15.75" customHeight="1" x14ac:dyDescent="0.25">
      <c r="A878" s="5">
        <v>5</v>
      </c>
      <c r="B878" s="80" t="s">
        <v>2121</v>
      </c>
      <c r="C878" s="5" t="s">
        <v>2122</v>
      </c>
      <c r="D878" s="5" t="s">
        <v>2111</v>
      </c>
      <c r="E878" s="14" t="s">
        <v>26</v>
      </c>
      <c r="F878" s="4" t="s">
        <v>13</v>
      </c>
      <c r="G878" s="5"/>
      <c r="H878" s="5"/>
      <c r="I878" s="81" t="s">
        <v>2123</v>
      </c>
      <c r="J878" s="5">
        <v>2023</v>
      </c>
      <c r="K878" s="17" t="s">
        <v>2113</v>
      </c>
      <c r="L878" s="23">
        <v>45279</v>
      </c>
      <c r="M878" s="24">
        <v>46375</v>
      </c>
      <c r="N878" s="5"/>
      <c r="O878" s="65">
        <v>1</v>
      </c>
      <c r="P878" s="65"/>
      <c r="Q878" s="65"/>
    </row>
    <row r="879" spans="1:17" ht="15.75" customHeight="1" x14ac:dyDescent="0.25">
      <c r="A879" s="5">
        <v>6</v>
      </c>
      <c r="B879" s="80" t="s">
        <v>2124</v>
      </c>
      <c r="C879" s="5" t="s">
        <v>2125</v>
      </c>
      <c r="D879" s="5" t="s">
        <v>2126</v>
      </c>
      <c r="E879" s="14" t="s">
        <v>26</v>
      </c>
      <c r="F879" s="4" t="s">
        <v>13</v>
      </c>
      <c r="G879" s="5"/>
      <c r="H879" s="5"/>
      <c r="I879" s="81" t="s">
        <v>2127</v>
      </c>
      <c r="J879" s="5">
        <v>2023</v>
      </c>
      <c r="K879" s="17" t="s">
        <v>2113</v>
      </c>
      <c r="L879" s="23">
        <v>45279</v>
      </c>
      <c r="M879" s="24">
        <v>46375</v>
      </c>
      <c r="N879" s="5"/>
      <c r="O879" s="65">
        <v>1</v>
      </c>
      <c r="P879" s="65"/>
      <c r="Q879" s="65"/>
    </row>
    <row r="880" spans="1:17" ht="15.75" customHeight="1" x14ac:dyDescent="0.25">
      <c r="A880" s="5">
        <v>7</v>
      </c>
      <c r="B880" s="80" t="s">
        <v>2128</v>
      </c>
      <c r="C880" s="5" t="s">
        <v>2129</v>
      </c>
      <c r="D880" s="5" t="s">
        <v>2126</v>
      </c>
      <c r="E880" s="14" t="s">
        <v>96</v>
      </c>
      <c r="F880" s="4" t="s">
        <v>13</v>
      </c>
      <c r="G880" s="5"/>
      <c r="H880" s="5"/>
      <c r="I880" s="81" t="s">
        <v>2130</v>
      </c>
      <c r="J880" s="5">
        <v>2023</v>
      </c>
      <c r="K880" s="17" t="s">
        <v>2113</v>
      </c>
      <c r="L880" s="23">
        <v>45279</v>
      </c>
      <c r="M880" s="24">
        <v>46375</v>
      </c>
      <c r="N880" s="5"/>
      <c r="O880" s="65">
        <v>1</v>
      </c>
      <c r="P880" s="65"/>
      <c r="Q880" s="65"/>
    </row>
    <row r="881" spans="1:17" ht="15.75" customHeight="1" x14ac:dyDescent="0.25">
      <c r="A881" s="3">
        <v>48</v>
      </c>
      <c r="B881" s="88" t="s">
        <v>2131</v>
      </c>
      <c r="C881" s="9">
        <f t="array" ref="C881">SUMPRODUCT(1/COUNTIF(C882:C896,C882:C896))</f>
        <v>7.9999999999999991</v>
      </c>
      <c r="D881" s="3"/>
      <c r="E881" s="84">
        <f>SUM(F881:H881)</f>
        <v>15</v>
      </c>
      <c r="F881" s="85">
        <f t="shared" ref="F881:H881" si="105">COUNTA(F882:F896)</f>
        <v>14</v>
      </c>
      <c r="G881" s="3">
        <f t="shared" si="105"/>
        <v>1</v>
      </c>
      <c r="H881" s="3">
        <f t="shared" si="105"/>
        <v>0</v>
      </c>
      <c r="I881" s="3"/>
      <c r="J881" s="3"/>
      <c r="K881" s="3"/>
      <c r="L881" s="86"/>
      <c r="M881" s="87"/>
      <c r="N881" s="3"/>
      <c r="O881" s="1"/>
      <c r="P881" s="1"/>
      <c r="Q881" s="1"/>
    </row>
    <row r="882" spans="1:17" ht="15.75" customHeight="1" x14ac:dyDescent="0.25">
      <c r="A882" s="5">
        <v>1</v>
      </c>
      <c r="B882" s="80" t="s">
        <v>2132</v>
      </c>
      <c r="C882" s="5" t="s">
        <v>2133</v>
      </c>
      <c r="D882" s="5" t="s">
        <v>2134</v>
      </c>
      <c r="E882" s="14" t="s">
        <v>26</v>
      </c>
      <c r="F882" s="4"/>
      <c r="G882" s="5" t="s">
        <v>14</v>
      </c>
      <c r="H882" s="5"/>
      <c r="I882" s="81" t="s">
        <v>2135</v>
      </c>
      <c r="J882" s="5">
        <v>2025</v>
      </c>
      <c r="K882" s="17" t="s">
        <v>1389</v>
      </c>
      <c r="L882" s="18">
        <v>45832</v>
      </c>
      <c r="M882" s="19">
        <v>46928</v>
      </c>
      <c r="N882" s="5" t="s">
        <v>2136</v>
      </c>
      <c r="O882" s="65">
        <v>1</v>
      </c>
      <c r="P882" s="65"/>
      <c r="Q882" s="65"/>
    </row>
    <row r="883" spans="1:17" ht="15.75" customHeight="1" x14ac:dyDescent="0.25">
      <c r="A883" s="5">
        <v>2</v>
      </c>
      <c r="B883" s="80" t="s">
        <v>2137</v>
      </c>
      <c r="C883" s="5" t="s">
        <v>2138</v>
      </c>
      <c r="D883" s="5" t="s">
        <v>2139</v>
      </c>
      <c r="E883" s="14" t="s">
        <v>26</v>
      </c>
      <c r="F883" s="4" t="s">
        <v>13</v>
      </c>
      <c r="G883" s="5"/>
      <c r="H883" s="5"/>
      <c r="I883" s="81" t="s">
        <v>2140</v>
      </c>
      <c r="J883" s="5">
        <v>2023</v>
      </c>
      <c r="K883" s="17" t="s">
        <v>2113</v>
      </c>
      <c r="L883" s="23">
        <v>45279</v>
      </c>
      <c r="M883" s="24">
        <v>46375</v>
      </c>
      <c r="N883" s="5" t="s">
        <v>2114</v>
      </c>
      <c r="O883" s="65">
        <v>1</v>
      </c>
      <c r="P883" s="65"/>
      <c r="Q883" s="65"/>
    </row>
    <row r="884" spans="1:17" ht="15.75" customHeight="1" x14ac:dyDescent="0.25">
      <c r="A884" s="5">
        <v>3</v>
      </c>
      <c r="B884" s="80" t="s">
        <v>2141</v>
      </c>
      <c r="C884" s="5" t="s">
        <v>2142</v>
      </c>
      <c r="D884" s="5" t="s">
        <v>2143</v>
      </c>
      <c r="E884" s="14" t="s">
        <v>26</v>
      </c>
      <c r="F884" s="4" t="s">
        <v>13</v>
      </c>
      <c r="G884" s="5"/>
      <c r="H884" s="5"/>
      <c r="I884" s="81" t="s">
        <v>2144</v>
      </c>
      <c r="J884" s="5">
        <v>2023</v>
      </c>
      <c r="K884" s="17" t="s">
        <v>2113</v>
      </c>
      <c r="L884" s="23">
        <v>45279</v>
      </c>
      <c r="M884" s="24">
        <v>46375</v>
      </c>
      <c r="N884" s="5" t="s">
        <v>2114</v>
      </c>
      <c r="O884" s="65">
        <v>1</v>
      </c>
      <c r="P884" s="65"/>
      <c r="Q884" s="65"/>
    </row>
    <row r="885" spans="1:17" ht="15.75" customHeight="1" x14ac:dyDescent="0.25">
      <c r="A885" s="5">
        <v>4</v>
      </c>
      <c r="B885" s="80" t="s">
        <v>2145</v>
      </c>
      <c r="C885" s="5" t="s">
        <v>2142</v>
      </c>
      <c r="D885" s="5" t="s">
        <v>2143</v>
      </c>
      <c r="E885" s="14" t="s">
        <v>26</v>
      </c>
      <c r="F885" s="4" t="s">
        <v>13</v>
      </c>
      <c r="G885" s="5"/>
      <c r="H885" s="5"/>
      <c r="I885" s="81" t="s">
        <v>2144</v>
      </c>
      <c r="J885" s="5">
        <v>2024</v>
      </c>
      <c r="K885" s="17" t="s">
        <v>2146</v>
      </c>
      <c r="L885" s="23">
        <v>45610</v>
      </c>
      <c r="M885" s="24">
        <v>46705</v>
      </c>
      <c r="N885" s="5"/>
      <c r="O885" s="65"/>
      <c r="P885" s="65"/>
      <c r="Q885" s="65"/>
    </row>
    <row r="886" spans="1:17" ht="15.75" customHeight="1" x14ac:dyDescent="0.25">
      <c r="A886" s="5">
        <v>5</v>
      </c>
      <c r="B886" s="80" t="s">
        <v>2147</v>
      </c>
      <c r="C886" s="5" t="s">
        <v>2148</v>
      </c>
      <c r="D886" s="5" t="s">
        <v>2149</v>
      </c>
      <c r="E886" s="14" t="s">
        <v>26</v>
      </c>
      <c r="F886" s="4" t="s">
        <v>13</v>
      </c>
      <c r="G886" s="5"/>
      <c r="H886" s="5"/>
      <c r="I886" s="81" t="s">
        <v>2150</v>
      </c>
      <c r="J886" s="5">
        <v>2024</v>
      </c>
      <c r="K886" s="17" t="s">
        <v>2146</v>
      </c>
      <c r="L886" s="23">
        <v>45610</v>
      </c>
      <c r="M886" s="24">
        <v>46705</v>
      </c>
      <c r="N886" s="5" t="s">
        <v>2151</v>
      </c>
      <c r="O886" s="65"/>
      <c r="P886" s="65">
        <v>1</v>
      </c>
      <c r="Q886" s="65"/>
    </row>
    <row r="887" spans="1:17" ht="15.75" customHeight="1" x14ac:dyDescent="0.25">
      <c r="A887" s="5">
        <v>6</v>
      </c>
      <c r="B887" s="80" t="s">
        <v>2152</v>
      </c>
      <c r="C887" s="5" t="s">
        <v>2148</v>
      </c>
      <c r="D887" s="5" t="s">
        <v>2149</v>
      </c>
      <c r="E887" s="14" t="s">
        <v>26</v>
      </c>
      <c r="F887" s="4" t="s">
        <v>13</v>
      </c>
      <c r="G887" s="5"/>
      <c r="H887" s="5"/>
      <c r="I887" s="81" t="s">
        <v>2150</v>
      </c>
      <c r="J887" s="5">
        <v>2024</v>
      </c>
      <c r="K887" s="17" t="s">
        <v>2146</v>
      </c>
      <c r="L887" s="23">
        <v>45610</v>
      </c>
      <c r="M887" s="24">
        <v>46705</v>
      </c>
      <c r="N887" s="5" t="s">
        <v>2151</v>
      </c>
      <c r="O887" s="65"/>
      <c r="P887" s="65"/>
      <c r="Q887" s="65"/>
    </row>
    <row r="888" spans="1:17" ht="15.75" customHeight="1" x14ac:dyDescent="0.25">
      <c r="A888" s="5">
        <v>7</v>
      </c>
      <c r="B888" s="80" t="s">
        <v>2153</v>
      </c>
      <c r="C888" s="5" t="s">
        <v>2148</v>
      </c>
      <c r="D888" s="5" t="s">
        <v>2149</v>
      </c>
      <c r="E888" s="14" t="s">
        <v>26</v>
      </c>
      <c r="F888" s="4" t="s">
        <v>13</v>
      </c>
      <c r="G888" s="5"/>
      <c r="H888" s="5"/>
      <c r="I888" s="81" t="s">
        <v>2150</v>
      </c>
      <c r="J888" s="5">
        <v>2023</v>
      </c>
      <c r="K888" s="17" t="s">
        <v>2113</v>
      </c>
      <c r="L888" s="23">
        <v>45279</v>
      </c>
      <c r="M888" s="24">
        <v>46375</v>
      </c>
      <c r="N888" s="5"/>
      <c r="O888" s="65"/>
      <c r="P888" s="65"/>
      <c r="Q888" s="65"/>
    </row>
    <row r="889" spans="1:17" ht="15.75" customHeight="1" x14ac:dyDescent="0.25">
      <c r="A889" s="5">
        <v>8</v>
      </c>
      <c r="B889" s="80" t="s">
        <v>2154</v>
      </c>
      <c r="C889" s="5" t="s">
        <v>2148</v>
      </c>
      <c r="D889" s="5" t="s">
        <v>2149</v>
      </c>
      <c r="E889" s="14" t="s">
        <v>26</v>
      </c>
      <c r="F889" s="4" t="s">
        <v>13</v>
      </c>
      <c r="G889" s="5"/>
      <c r="H889" s="5"/>
      <c r="I889" s="81" t="s">
        <v>2150</v>
      </c>
      <c r="J889" s="5">
        <v>2023</v>
      </c>
      <c r="K889" s="17" t="s">
        <v>2113</v>
      </c>
      <c r="L889" s="23">
        <v>45279</v>
      </c>
      <c r="M889" s="24">
        <v>46375</v>
      </c>
      <c r="N889" s="5"/>
      <c r="O889" s="65"/>
      <c r="P889" s="65"/>
      <c r="Q889" s="65"/>
    </row>
    <row r="890" spans="1:17" ht="15.75" customHeight="1" x14ac:dyDescent="0.25">
      <c r="A890" s="5">
        <v>9</v>
      </c>
      <c r="B890" s="80" t="s">
        <v>2155</v>
      </c>
      <c r="C890" s="5" t="s">
        <v>2156</v>
      </c>
      <c r="D890" s="5" t="s">
        <v>2149</v>
      </c>
      <c r="E890" s="14" t="s">
        <v>26</v>
      </c>
      <c r="F890" s="4" t="s">
        <v>13</v>
      </c>
      <c r="G890" s="5"/>
      <c r="H890" s="5"/>
      <c r="I890" s="81" t="s">
        <v>2157</v>
      </c>
      <c r="J890" s="5">
        <v>2023</v>
      </c>
      <c r="K890" s="17" t="s">
        <v>2113</v>
      </c>
      <c r="L890" s="23">
        <v>45279</v>
      </c>
      <c r="M890" s="24">
        <v>46375</v>
      </c>
      <c r="N890" s="5"/>
      <c r="O890" s="65">
        <v>1</v>
      </c>
      <c r="P890" s="65"/>
      <c r="Q890" s="65"/>
    </row>
    <row r="891" spans="1:17" ht="15.75" customHeight="1" x14ac:dyDescent="0.25">
      <c r="A891" s="5">
        <v>10</v>
      </c>
      <c r="B891" s="80" t="s">
        <v>2158</v>
      </c>
      <c r="C891" s="5" t="s">
        <v>2156</v>
      </c>
      <c r="D891" s="5" t="s">
        <v>2149</v>
      </c>
      <c r="E891" s="14" t="s">
        <v>26</v>
      </c>
      <c r="F891" s="4" t="s">
        <v>13</v>
      </c>
      <c r="G891" s="5"/>
      <c r="H891" s="5"/>
      <c r="I891" s="81" t="s">
        <v>2157</v>
      </c>
      <c r="J891" s="5">
        <v>2024</v>
      </c>
      <c r="K891" s="17" t="s">
        <v>2146</v>
      </c>
      <c r="L891" s="23">
        <v>45610</v>
      </c>
      <c r="M891" s="24">
        <v>46705</v>
      </c>
      <c r="N891" s="5"/>
      <c r="O891" s="65"/>
      <c r="P891" s="65"/>
      <c r="Q891" s="65"/>
    </row>
    <row r="892" spans="1:17" ht="15.75" customHeight="1" x14ac:dyDescent="0.25">
      <c r="A892" s="5">
        <v>11</v>
      </c>
      <c r="B892" s="80" t="s">
        <v>2159</v>
      </c>
      <c r="C892" s="5" t="s">
        <v>2156</v>
      </c>
      <c r="D892" s="5" t="s">
        <v>2149</v>
      </c>
      <c r="E892" s="14" t="s">
        <v>26</v>
      </c>
      <c r="F892" s="4" t="s">
        <v>13</v>
      </c>
      <c r="G892" s="5"/>
      <c r="H892" s="5"/>
      <c r="I892" s="81" t="s">
        <v>2157</v>
      </c>
      <c r="J892" s="5">
        <v>2025</v>
      </c>
      <c r="K892" s="17" t="s">
        <v>2120</v>
      </c>
      <c r="L892" s="18">
        <v>45817</v>
      </c>
      <c r="M892" s="19">
        <v>46913</v>
      </c>
      <c r="N892" s="5"/>
      <c r="O892" s="65"/>
      <c r="P892" s="65"/>
      <c r="Q892" s="65"/>
    </row>
    <row r="893" spans="1:17" ht="15.75" customHeight="1" x14ac:dyDescent="0.25">
      <c r="A893" s="5">
        <v>12</v>
      </c>
      <c r="B893" s="80" t="s">
        <v>2160</v>
      </c>
      <c r="C893" s="5" t="s">
        <v>2161</v>
      </c>
      <c r="D893" s="5" t="s">
        <v>2162</v>
      </c>
      <c r="E893" s="14" t="s">
        <v>26</v>
      </c>
      <c r="F893" s="4" t="s">
        <v>13</v>
      </c>
      <c r="G893" s="5"/>
      <c r="H893" s="5"/>
      <c r="I893" s="81" t="s">
        <v>2163</v>
      </c>
      <c r="J893" s="5">
        <v>2024</v>
      </c>
      <c r="K893" s="17" t="s">
        <v>2146</v>
      </c>
      <c r="L893" s="23">
        <v>45610</v>
      </c>
      <c r="M893" s="24">
        <v>46705</v>
      </c>
      <c r="N893" s="5"/>
      <c r="O893" s="65">
        <v>1</v>
      </c>
      <c r="P893" s="65"/>
      <c r="Q893" s="65"/>
    </row>
    <row r="894" spans="1:17" ht="15.75" customHeight="1" x14ac:dyDescent="0.25">
      <c r="A894" s="5">
        <v>13</v>
      </c>
      <c r="B894" s="80" t="s">
        <v>2164</v>
      </c>
      <c r="C894" s="5" t="s">
        <v>2161</v>
      </c>
      <c r="D894" s="5" t="s">
        <v>2162</v>
      </c>
      <c r="E894" s="14" t="s">
        <v>26</v>
      </c>
      <c r="F894" s="4" t="s">
        <v>13</v>
      </c>
      <c r="G894" s="5"/>
      <c r="H894" s="5"/>
      <c r="I894" s="81" t="s">
        <v>2163</v>
      </c>
      <c r="J894" s="5">
        <v>2025</v>
      </c>
      <c r="K894" s="17" t="s">
        <v>2120</v>
      </c>
      <c r="L894" s="18">
        <v>45817</v>
      </c>
      <c r="M894" s="19">
        <v>46913</v>
      </c>
      <c r="N894" s="5"/>
      <c r="O894" s="65"/>
      <c r="P894" s="65"/>
      <c r="Q894" s="65"/>
    </row>
    <row r="895" spans="1:17" ht="15.75" customHeight="1" x14ac:dyDescent="0.25">
      <c r="A895" s="5">
        <v>14</v>
      </c>
      <c r="B895" s="80" t="s">
        <v>2165</v>
      </c>
      <c r="C895" s="5" t="s">
        <v>2166</v>
      </c>
      <c r="D895" s="5" t="s">
        <v>2167</v>
      </c>
      <c r="E895" s="14" t="s">
        <v>26</v>
      </c>
      <c r="F895" s="4" t="s">
        <v>13</v>
      </c>
      <c r="G895" s="5"/>
      <c r="H895" s="5"/>
      <c r="I895" s="81" t="s">
        <v>2168</v>
      </c>
      <c r="J895" s="5">
        <v>2024</v>
      </c>
      <c r="K895" s="17" t="s">
        <v>2146</v>
      </c>
      <c r="L895" s="23">
        <v>45610</v>
      </c>
      <c r="M895" s="24">
        <v>46705</v>
      </c>
      <c r="N895" s="5"/>
      <c r="O895" s="65">
        <v>1</v>
      </c>
      <c r="P895" s="65"/>
      <c r="Q895" s="65"/>
    </row>
    <row r="896" spans="1:17" ht="15.75" customHeight="1" x14ac:dyDescent="0.25">
      <c r="A896" s="5">
        <v>15</v>
      </c>
      <c r="B896" s="80" t="s">
        <v>2169</v>
      </c>
      <c r="C896" s="5" t="s">
        <v>2170</v>
      </c>
      <c r="D896" s="5" t="s">
        <v>2167</v>
      </c>
      <c r="E896" s="14" t="s">
        <v>26</v>
      </c>
      <c r="F896" s="4" t="s">
        <v>13</v>
      </c>
      <c r="G896" s="5"/>
      <c r="H896" s="5"/>
      <c r="I896" s="81" t="s">
        <v>2171</v>
      </c>
      <c r="J896" s="5">
        <v>2024</v>
      </c>
      <c r="K896" s="17" t="s">
        <v>2146</v>
      </c>
      <c r="L896" s="23">
        <v>45610</v>
      </c>
      <c r="M896" s="24">
        <v>46705</v>
      </c>
      <c r="N896" s="5"/>
      <c r="O896" s="65">
        <v>1</v>
      </c>
      <c r="P896" s="65"/>
      <c r="Q896" s="65"/>
    </row>
    <row r="897" spans="1:17" ht="15.75" customHeight="1" x14ac:dyDescent="0.25">
      <c r="A897" s="3">
        <v>49</v>
      </c>
      <c r="B897" s="88" t="s">
        <v>2172</v>
      </c>
      <c r="C897" s="9">
        <f t="array" ref="C897">SUMPRODUCT(1/COUNTIF(C898:C899,C898:C899))</f>
        <v>2</v>
      </c>
      <c r="D897" s="3"/>
      <c r="E897" s="84">
        <f>SUM(F897:H897)</f>
        <v>2</v>
      </c>
      <c r="F897" s="85">
        <f t="shared" ref="F897:H897" si="106">COUNTA(F898:F899)</f>
        <v>2</v>
      </c>
      <c r="G897" s="3">
        <f t="shared" si="106"/>
        <v>0</v>
      </c>
      <c r="H897" s="3">
        <f t="shared" si="106"/>
        <v>0</v>
      </c>
      <c r="I897" s="3"/>
      <c r="J897" s="3"/>
      <c r="K897" s="3"/>
      <c r="L897" s="86"/>
      <c r="M897" s="87"/>
      <c r="N897" s="3"/>
      <c r="O897" s="1"/>
      <c r="P897" s="1"/>
      <c r="Q897" s="1"/>
    </row>
    <row r="898" spans="1:17" ht="15.75" customHeight="1" x14ac:dyDescent="0.25">
      <c r="A898" s="5">
        <v>1</v>
      </c>
      <c r="B898" s="80" t="s">
        <v>2173</v>
      </c>
      <c r="C898" s="5" t="s">
        <v>2174</v>
      </c>
      <c r="D898" s="5" t="s">
        <v>2175</v>
      </c>
      <c r="E898" s="14" t="s">
        <v>26</v>
      </c>
      <c r="F898" s="4" t="s">
        <v>13</v>
      </c>
      <c r="G898" s="5"/>
      <c r="H898" s="5"/>
      <c r="I898" s="81" t="s">
        <v>2176</v>
      </c>
      <c r="J898" s="5">
        <v>2023</v>
      </c>
      <c r="K898" s="17" t="s">
        <v>2113</v>
      </c>
      <c r="L898" s="23">
        <v>45279</v>
      </c>
      <c r="M898" s="24">
        <v>46375</v>
      </c>
      <c r="N898" s="5"/>
      <c r="O898" s="65">
        <v>1</v>
      </c>
      <c r="P898" s="65"/>
      <c r="Q898" s="65"/>
    </row>
    <row r="899" spans="1:17" ht="15.75" customHeight="1" x14ac:dyDescent="0.25">
      <c r="A899" s="5">
        <v>2</v>
      </c>
      <c r="B899" s="80" t="s">
        <v>2177</v>
      </c>
      <c r="C899" s="5" t="s">
        <v>2178</v>
      </c>
      <c r="D899" s="5" t="s">
        <v>2175</v>
      </c>
      <c r="E899" s="14" t="s">
        <v>26</v>
      </c>
      <c r="F899" s="4" t="s">
        <v>13</v>
      </c>
      <c r="G899" s="5"/>
      <c r="H899" s="5"/>
      <c r="I899" s="81" t="s">
        <v>2179</v>
      </c>
      <c r="J899" s="5">
        <v>2023</v>
      </c>
      <c r="K899" s="17" t="s">
        <v>2113</v>
      </c>
      <c r="L899" s="23">
        <v>45279</v>
      </c>
      <c r="M899" s="24">
        <v>46375</v>
      </c>
      <c r="N899" s="5"/>
      <c r="O899" s="65">
        <v>1</v>
      </c>
      <c r="P899" s="65"/>
      <c r="Q899" s="65"/>
    </row>
    <row r="900" spans="1:17" ht="15.75" customHeight="1" x14ac:dyDescent="0.25">
      <c r="A900" s="76">
        <v>50</v>
      </c>
      <c r="B900" s="94" t="s">
        <v>2180</v>
      </c>
      <c r="C900" s="9"/>
      <c r="D900" s="3"/>
      <c r="E900" s="9"/>
      <c r="F900" s="85"/>
      <c r="G900" s="3"/>
      <c r="H900" s="3"/>
      <c r="I900" s="3"/>
      <c r="J900" s="1"/>
      <c r="K900" s="3"/>
      <c r="L900" s="86"/>
      <c r="M900" s="87"/>
      <c r="N900" s="3"/>
      <c r="O900" s="1"/>
      <c r="P900" s="1"/>
      <c r="Q900" s="1"/>
    </row>
    <row r="901" spans="1:17" ht="15.75" customHeight="1" x14ac:dyDescent="0.25">
      <c r="A901" s="76">
        <v>51</v>
      </c>
      <c r="B901" s="94" t="s">
        <v>2181</v>
      </c>
      <c r="C901" s="9">
        <f t="array" ref="C901">SUMPRODUCT(1/COUNTIF(C902:C905,C902:C905))</f>
        <v>1.9999999999999998</v>
      </c>
      <c r="D901" s="3"/>
      <c r="E901" s="84">
        <f>SUM(F901:H901)</f>
        <v>4</v>
      </c>
      <c r="F901" s="85">
        <f t="shared" ref="F901:H901" si="107">COUNTA(F902:F905)</f>
        <v>4</v>
      </c>
      <c r="G901" s="3">
        <f t="shared" si="107"/>
        <v>0</v>
      </c>
      <c r="H901" s="3">
        <f t="shared" si="107"/>
        <v>0</v>
      </c>
      <c r="I901" s="3"/>
      <c r="J901" s="1"/>
      <c r="K901" s="3"/>
      <c r="L901" s="86"/>
      <c r="M901" s="87"/>
      <c r="N901" s="3"/>
      <c r="O901" s="1"/>
      <c r="P901" s="1"/>
      <c r="Q901" s="1"/>
    </row>
    <row r="902" spans="1:17" ht="15.75" customHeight="1" x14ac:dyDescent="0.25">
      <c r="A902" s="5">
        <v>1</v>
      </c>
      <c r="B902" s="80" t="s">
        <v>2182</v>
      </c>
      <c r="C902" s="5" t="s">
        <v>2183</v>
      </c>
      <c r="D902" s="5" t="s">
        <v>2184</v>
      </c>
      <c r="E902" s="14" t="s">
        <v>26</v>
      </c>
      <c r="F902" s="4" t="s">
        <v>13</v>
      </c>
      <c r="G902" s="5"/>
      <c r="H902" s="5"/>
      <c r="I902" s="81" t="s">
        <v>2185</v>
      </c>
      <c r="J902" s="5">
        <v>2023</v>
      </c>
      <c r="K902" s="17" t="s">
        <v>2113</v>
      </c>
      <c r="L902" s="23">
        <v>45279</v>
      </c>
      <c r="M902" s="24">
        <v>46375</v>
      </c>
      <c r="N902" s="5"/>
      <c r="O902" s="65">
        <v>1</v>
      </c>
      <c r="P902" s="65"/>
      <c r="Q902" s="65"/>
    </row>
    <row r="903" spans="1:17" ht="15.75" customHeight="1" x14ac:dyDescent="0.25">
      <c r="A903" s="5">
        <v>2</v>
      </c>
      <c r="B903" s="80" t="s">
        <v>2186</v>
      </c>
      <c r="C903" s="5" t="s">
        <v>2187</v>
      </c>
      <c r="D903" s="5" t="s">
        <v>2188</v>
      </c>
      <c r="E903" s="14" t="s">
        <v>26</v>
      </c>
      <c r="F903" s="4" t="s">
        <v>13</v>
      </c>
      <c r="G903" s="5"/>
      <c r="H903" s="5"/>
      <c r="I903" s="81" t="s">
        <v>2189</v>
      </c>
      <c r="J903" s="5">
        <v>2025</v>
      </c>
      <c r="K903" s="17" t="s">
        <v>2120</v>
      </c>
      <c r="L903" s="18">
        <v>45817</v>
      </c>
      <c r="M903" s="19">
        <v>46913</v>
      </c>
      <c r="N903" s="5"/>
      <c r="O903" s="65">
        <v>1</v>
      </c>
      <c r="P903" s="65"/>
      <c r="Q903" s="65"/>
    </row>
    <row r="904" spans="1:17" ht="15.75" customHeight="1" x14ac:dyDescent="0.25">
      <c r="A904" s="5">
        <v>3</v>
      </c>
      <c r="B904" s="80" t="s">
        <v>2190</v>
      </c>
      <c r="C904" s="5" t="s">
        <v>2187</v>
      </c>
      <c r="D904" s="5" t="s">
        <v>2188</v>
      </c>
      <c r="E904" s="14" t="s">
        <v>26</v>
      </c>
      <c r="F904" s="4" t="s">
        <v>13</v>
      </c>
      <c r="G904" s="5"/>
      <c r="H904" s="5"/>
      <c r="I904" s="81" t="s">
        <v>2189</v>
      </c>
      <c r="J904" s="5">
        <v>2025</v>
      </c>
      <c r="K904" s="17" t="s">
        <v>2120</v>
      </c>
      <c r="L904" s="18">
        <v>45817</v>
      </c>
      <c r="M904" s="19">
        <v>46913</v>
      </c>
      <c r="N904" s="5"/>
      <c r="O904" s="65"/>
      <c r="P904" s="65"/>
      <c r="Q904" s="65"/>
    </row>
    <row r="905" spans="1:17" ht="15.75" customHeight="1" x14ac:dyDescent="0.25">
      <c r="A905" s="5">
        <v>4</v>
      </c>
      <c r="B905" s="80" t="s">
        <v>2191</v>
      </c>
      <c r="C905" s="5" t="s">
        <v>2187</v>
      </c>
      <c r="D905" s="5" t="s">
        <v>2188</v>
      </c>
      <c r="E905" s="14" t="s">
        <v>26</v>
      </c>
      <c r="F905" s="4" t="s">
        <v>13</v>
      </c>
      <c r="G905" s="5"/>
      <c r="H905" s="5"/>
      <c r="I905" s="81" t="s">
        <v>2189</v>
      </c>
      <c r="J905" s="5">
        <v>2025</v>
      </c>
      <c r="K905" s="17" t="s">
        <v>2120</v>
      </c>
      <c r="L905" s="18">
        <v>45817</v>
      </c>
      <c r="M905" s="19">
        <v>46913</v>
      </c>
      <c r="N905" s="5"/>
      <c r="O905" s="65"/>
      <c r="P905" s="65"/>
      <c r="Q905" s="65"/>
    </row>
    <row r="906" spans="1:17" ht="15.75" customHeight="1" x14ac:dyDescent="0.25">
      <c r="A906" s="76">
        <v>52</v>
      </c>
      <c r="B906" s="94" t="s">
        <v>2192</v>
      </c>
      <c r="C906" s="9">
        <f t="array" ref="C906">SUMPRODUCT(1/COUNTIF(C907:C908,C907:C908))</f>
        <v>2</v>
      </c>
      <c r="D906" s="3"/>
      <c r="E906" s="84">
        <f>SUM(F906:H906)</f>
        <v>2</v>
      </c>
      <c r="F906" s="85">
        <f t="shared" ref="F906:H906" si="108">COUNTA(F907:F908)</f>
        <v>2</v>
      </c>
      <c r="G906" s="3">
        <f t="shared" si="108"/>
        <v>0</v>
      </c>
      <c r="H906" s="3">
        <f t="shared" si="108"/>
        <v>0</v>
      </c>
      <c r="I906" s="3"/>
      <c r="J906" s="1"/>
      <c r="K906" s="3"/>
      <c r="L906" s="86"/>
      <c r="M906" s="87"/>
      <c r="N906" s="3"/>
      <c r="O906" s="1"/>
      <c r="P906" s="1"/>
      <c r="Q906" s="1"/>
    </row>
    <row r="907" spans="1:17" ht="15.75" customHeight="1" x14ac:dyDescent="0.25">
      <c r="A907" s="91">
        <v>1</v>
      </c>
      <c r="B907" s="80" t="s">
        <v>2193</v>
      </c>
      <c r="C907" s="5" t="s">
        <v>2194</v>
      </c>
      <c r="D907" s="5" t="s">
        <v>2195</v>
      </c>
      <c r="E907" s="14" t="s">
        <v>46</v>
      </c>
      <c r="F907" s="4" t="s">
        <v>13</v>
      </c>
      <c r="G907" s="5"/>
      <c r="H907" s="5"/>
      <c r="I907" s="81" t="s">
        <v>2196</v>
      </c>
      <c r="J907" s="5">
        <v>2023</v>
      </c>
      <c r="K907" s="17" t="s">
        <v>2113</v>
      </c>
      <c r="L907" s="23">
        <v>45279</v>
      </c>
      <c r="M907" s="24">
        <v>46375</v>
      </c>
      <c r="N907" s="5"/>
      <c r="O907" s="65">
        <v>1</v>
      </c>
      <c r="P907" s="65"/>
      <c r="Q907" s="65"/>
    </row>
    <row r="908" spans="1:17" ht="15.75" customHeight="1" x14ac:dyDescent="0.25">
      <c r="A908" s="5">
        <v>2</v>
      </c>
      <c r="B908" s="80" t="s">
        <v>2197</v>
      </c>
      <c r="C908" s="5" t="s">
        <v>2198</v>
      </c>
      <c r="D908" s="5" t="s">
        <v>2199</v>
      </c>
      <c r="E908" s="14" t="s">
        <v>26</v>
      </c>
      <c r="F908" s="4" t="s">
        <v>13</v>
      </c>
      <c r="G908" s="5"/>
      <c r="H908" s="5"/>
      <c r="I908" s="81" t="s">
        <v>2200</v>
      </c>
      <c r="J908" s="5">
        <v>2024</v>
      </c>
      <c r="K908" s="17" t="s">
        <v>2146</v>
      </c>
      <c r="L908" s="23">
        <v>45610</v>
      </c>
      <c r="M908" s="24">
        <v>46705</v>
      </c>
      <c r="N908" s="5"/>
      <c r="O908" s="65">
        <v>1</v>
      </c>
      <c r="P908" s="65"/>
      <c r="Q908" s="65"/>
    </row>
    <row r="909" spans="1:17" ht="15.75" customHeight="1" x14ac:dyDescent="0.25">
      <c r="A909" s="76">
        <v>53</v>
      </c>
      <c r="B909" s="94" t="s">
        <v>2201</v>
      </c>
      <c r="C909" s="9">
        <f t="array" ref="C909">SUMPRODUCT(1/COUNTIF(C910:C933,C910:C933))</f>
        <v>6</v>
      </c>
      <c r="D909" s="3"/>
      <c r="E909" s="84">
        <f>SUM(F909:H909)</f>
        <v>24</v>
      </c>
      <c r="F909" s="85">
        <f t="shared" ref="F909:H909" si="109">COUNTA(F910:F933)</f>
        <v>22</v>
      </c>
      <c r="G909" s="3">
        <f t="shared" si="109"/>
        <v>2</v>
      </c>
      <c r="H909" s="3">
        <f t="shared" si="109"/>
        <v>0</v>
      </c>
      <c r="I909" s="3"/>
      <c r="J909" s="3"/>
      <c r="K909" s="3"/>
      <c r="L909" s="86"/>
      <c r="M909" s="87"/>
      <c r="N909" s="3"/>
      <c r="O909" s="1"/>
      <c r="P909" s="1"/>
      <c r="Q909" s="1"/>
    </row>
    <row r="910" spans="1:17" ht="15.75" customHeight="1" x14ac:dyDescent="0.25">
      <c r="A910" s="5">
        <v>1</v>
      </c>
      <c r="B910" s="80" t="s">
        <v>2202</v>
      </c>
      <c r="C910" s="5" t="s">
        <v>2203</v>
      </c>
      <c r="D910" s="5" t="s">
        <v>2204</v>
      </c>
      <c r="E910" s="14" t="s">
        <v>26</v>
      </c>
      <c r="F910" s="4" t="s">
        <v>13</v>
      </c>
      <c r="G910" s="5"/>
      <c r="H910" s="5"/>
      <c r="I910" s="81" t="s">
        <v>2205</v>
      </c>
      <c r="J910" s="5">
        <v>2023</v>
      </c>
      <c r="K910" s="17" t="s">
        <v>2206</v>
      </c>
      <c r="L910" s="23">
        <v>45246</v>
      </c>
      <c r="M910" s="24">
        <v>46342</v>
      </c>
      <c r="N910" s="5" t="s">
        <v>1528</v>
      </c>
      <c r="O910" s="65">
        <v>1</v>
      </c>
      <c r="P910" s="65"/>
      <c r="Q910" s="65"/>
    </row>
    <row r="911" spans="1:17" ht="15.75" customHeight="1" x14ac:dyDescent="0.25">
      <c r="A911" s="5">
        <v>2</v>
      </c>
      <c r="B911" s="80" t="s">
        <v>2207</v>
      </c>
      <c r="C911" s="5" t="s">
        <v>2203</v>
      </c>
      <c r="D911" s="5" t="s">
        <v>2204</v>
      </c>
      <c r="E911" s="14" t="s">
        <v>26</v>
      </c>
      <c r="F911" s="4" t="s">
        <v>13</v>
      </c>
      <c r="G911" s="5"/>
      <c r="H911" s="5"/>
      <c r="I911" s="81" t="s">
        <v>2205</v>
      </c>
      <c r="J911" s="5">
        <v>2024</v>
      </c>
      <c r="K911" s="17" t="s">
        <v>2208</v>
      </c>
      <c r="L911" s="18">
        <v>45601</v>
      </c>
      <c r="M911" s="19">
        <v>46696</v>
      </c>
      <c r="N911" s="5" t="s">
        <v>1798</v>
      </c>
      <c r="O911" s="65"/>
      <c r="P911" s="65"/>
      <c r="Q911" s="65"/>
    </row>
    <row r="912" spans="1:17" ht="15.75" customHeight="1" x14ac:dyDescent="0.25">
      <c r="A912" s="5">
        <v>3</v>
      </c>
      <c r="B912" s="80" t="s">
        <v>2209</v>
      </c>
      <c r="C912" s="5" t="s">
        <v>2203</v>
      </c>
      <c r="D912" s="5" t="s">
        <v>2204</v>
      </c>
      <c r="E912" s="14" t="s">
        <v>26</v>
      </c>
      <c r="F912" s="4" t="s">
        <v>13</v>
      </c>
      <c r="G912" s="5"/>
      <c r="H912" s="5"/>
      <c r="I912" s="81" t="s">
        <v>2205</v>
      </c>
      <c r="J912" s="5">
        <v>2025</v>
      </c>
      <c r="K912" s="17" t="s">
        <v>2210</v>
      </c>
      <c r="L912" s="18">
        <v>45793</v>
      </c>
      <c r="M912" s="19">
        <v>46889</v>
      </c>
      <c r="N912" s="5" t="s">
        <v>2211</v>
      </c>
      <c r="O912" s="65"/>
      <c r="P912" s="65"/>
      <c r="Q912" s="65"/>
    </row>
    <row r="913" spans="1:17" ht="15.75" customHeight="1" x14ac:dyDescent="0.25">
      <c r="A913" s="5">
        <v>4</v>
      </c>
      <c r="B913" s="80" t="s">
        <v>2212</v>
      </c>
      <c r="C913" s="5" t="s">
        <v>2203</v>
      </c>
      <c r="D913" s="5" t="s">
        <v>2204</v>
      </c>
      <c r="E913" s="14" t="s">
        <v>26</v>
      </c>
      <c r="F913" s="4" t="s">
        <v>13</v>
      </c>
      <c r="G913" s="5"/>
      <c r="H913" s="5"/>
      <c r="I913" s="81" t="s">
        <v>2205</v>
      </c>
      <c r="J913" s="5">
        <v>2023</v>
      </c>
      <c r="K913" s="17" t="s">
        <v>2206</v>
      </c>
      <c r="L913" s="23">
        <v>45246</v>
      </c>
      <c r="M913" s="24">
        <v>46342</v>
      </c>
      <c r="N913" s="5"/>
      <c r="O913" s="65"/>
      <c r="P913" s="65"/>
      <c r="Q913" s="65"/>
    </row>
    <row r="914" spans="1:17" ht="15.75" customHeight="1" x14ac:dyDescent="0.25">
      <c r="A914" s="5">
        <v>5</v>
      </c>
      <c r="B914" s="80" t="s">
        <v>2213</v>
      </c>
      <c r="C914" s="5" t="s">
        <v>2203</v>
      </c>
      <c r="D914" s="5" t="s">
        <v>2204</v>
      </c>
      <c r="E914" s="14" t="s">
        <v>26</v>
      </c>
      <c r="F914" s="4" t="s">
        <v>13</v>
      </c>
      <c r="G914" s="5"/>
      <c r="H914" s="5"/>
      <c r="I914" s="81" t="s">
        <v>2205</v>
      </c>
      <c r="J914" s="5">
        <v>2024</v>
      </c>
      <c r="K914" s="17" t="s">
        <v>2208</v>
      </c>
      <c r="L914" s="18">
        <v>45601</v>
      </c>
      <c r="M914" s="19">
        <v>46696</v>
      </c>
      <c r="N914" s="5"/>
      <c r="O914" s="65"/>
      <c r="P914" s="65"/>
      <c r="Q914" s="65"/>
    </row>
    <row r="915" spans="1:17" ht="15.75" customHeight="1" x14ac:dyDescent="0.25">
      <c r="A915" s="5">
        <v>6</v>
      </c>
      <c r="B915" s="80" t="s">
        <v>2214</v>
      </c>
      <c r="C915" s="5" t="s">
        <v>2203</v>
      </c>
      <c r="D915" s="5" t="s">
        <v>2204</v>
      </c>
      <c r="E915" s="14" t="s">
        <v>26</v>
      </c>
      <c r="F915" s="4" t="s">
        <v>13</v>
      </c>
      <c r="G915" s="5"/>
      <c r="H915" s="5"/>
      <c r="I915" s="81" t="s">
        <v>2205</v>
      </c>
      <c r="J915" s="5">
        <v>2024</v>
      </c>
      <c r="K915" s="17" t="s">
        <v>2208</v>
      </c>
      <c r="L915" s="18">
        <v>45601</v>
      </c>
      <c r="M915" s="19">
        <v>46696</v>
      </c>
      <c r="N915" s="5"/>
      <c r="O915" s="65"/>
      <c r="P915" s="65"/>
      <c r="Q915" s="65"/>
    </row>
    <row r="916" spans="1:17" ht="15.75" customHeight="1" x14ac:dyDescent="0.25">
      <c r="A916" s="5">
        <v>7</v>
      </c>
      <c r="B916" s="80" t="s">
        <v>2215</v>
      </c>
      <c r="C916" s="5" t="s">
        <v>2203</v>
      </c>
      <c r="D916" s="5" t="s">
        <v>2204</v>
      </c>
      <c r="E916" s="14" t="s">
        <v>26</v>
      </c>
      <c r="F916" s="4" t="s">
        <v>13</v>
      </c>
      <c r="G916" s="5"/>
      <c r="H916" s="5"/>
      <c r="I916" s="81" t="s">
        <v>2205</v>
      </c>
      <c r="J916" s="5">
        <v>2025</v>
      </c>
      <c r="K916" s="17" t="s">
        <v>2210</v>
      </c>
      <c r="L916" s="18">
        <v>45793</v>
      </c>
      <c r="M916" s="19">
        <v>46889</v>
      </c>
      <c r="N916" s="5"/>
      <c r="O916" s="65"/>
      <c r="P916" s="65"/>
      <c r="Q916" s="65"/>
    </row>
    <row r="917" spans="1:17" ht="15.75" customHeight="1" x14ac:dyDescent="0.25">
      <c r="A917" s="5">
        <v>8</v>
      </c>
      <c r="B917" s="80" t="s">
        <v>2216</v>
      </c>
      <c r="C917" s="5" t="s">
        <v>2203</v>
      </c>
      <c r="D917" s="5" t="s">
        <v>2204</v>
      </c>
      <c r="E917" s="14" t="s">
        <v>26</v>
      </c>
      <c r="F917" s="4" t="s">
        <v>13</v>
      </c>
      <c r="G917" s="5"/>
      <c r="H917" s="5"/>
      <c r="I917" s="81" t="s">
        <v>2205</v>
      </c>
      <c r="J917" s="5">
        <v>2025</v>
      </c>
      <c r="K917" s="17" t="s">
        <v>2210</v>
      </c>
      <c r="L917" s="18">
        <v>45793</v>
      </c>
      <c r="M917" s="19">
        <v>46889</v>
      </c>
      <c r="N917" s="5"/>
      <c r="O917" s="65"/>
      <c r="P917" s="65"/>
      <c r="Q917" s="65"/>
    </row>
    <row r="918" spans="1:17" ht="15.75" customHeight="1" x14ac:dyDescent="0.25">
      <c r="A918" s="5">
        <v>9</v>
      </c>
      <c r="B918" s="80" t="s">
        <v>2217</v>
      </c>
      <c r="C918" s="5" t="s">
        <v>2218</v>
      </c>
      <c r="D918" s="5" t="s">
        <v>2204</v>
      </c>
      <c r="E918" s="14" t="s">
        <v>26</v>
      </c>
      <c r="F918" s="4"/>
      <c r="G918" s="5" t="s">
        <v>14</v>
      </c>
      <c r="H918" s="5"/>
      <c r="I918" s="81" t="s">
        <v>2219</v>
      </c>
      <c r="J918" s="5">
        <v>2023</v>
      </c>
      <c r="K918" s="17" t="s">
        <v>2206</v>
      </c>
      <c r="L918" s="23">
        <v>45246</v>
      </c>
      <c r="M918" s="24">
        <v>46342</v>
      </c>
      <c r="N918" s="5" t="s">
        <v>2220</v>
      </c>
      <c r="O918" s="65">
        <v>1</v>
      </c>
      <c r="P918" s="65"/>
      <c r="Q918" s="65"/>
    </row>
    <row r="919" spans="1:17" ht="15.75" customHeight="1" x14ac:dyDescent="0.25">
      <c r="A919" s="5">
        <v>10</v>
      </c>
      <c r="B919" s="80" t="s">
        <v>2221</v>
      </c>
      <c r="C919" s="5" t="s">
        <v>2218</v>
      </c>
      <c r="D919" s="5" t="s">
        <v>2204</v>
      </c>
      <c r="E919" s="14" t="s">
        <v>26</v>
      </c>
      <c r="F919" s="4" t="s">
        <v>13</v>
      </c>
      <c r="G919" s="5"/>
      <c r="H919" s="5"/>
      <c r="I919" s="81" t="s">
        <v>2219</v>
      </c>
      <c r="J919" s="5">
        <v>2023</v>
      </c>
      <c r="K919" s="17" t="s">
        <v>2206</v>
      </c>
      <c r="L919" s="23">
        <v>45246</v>
      </c>
      <c r="M919" s="24">
        <v>46342</v>
      </c>
      <c r="N919" s="5" t="s">
        <v>2222</v>
      </c>
      <c r="O919" s="65"/>
      <c r="P919" s="65"/>
      <c r="Q919" s="65"/>
    </row>
    <row r="920" spans="1:17" ht="15.75" customHeight="1" x14ac:dyDescent="0.25">
      <c r="A920" s="5">
        <v>11</v>
      </c>
      <c r="B920" s="80" t="s">
        <v>2223</v>
      </c>
      <c r="C920" s="5" t="s">
        <v>2218</v>
      </c>
      <c r="D920" s="5" t="s">
        <v>2204</v>
      </c>
      <c r="E920" s="14" t="s">
        <v>26</v>
      </c>
      <c r="F920" s="4" t="s">
        <v>13</v>
      </c>
      <c r="G920" s="5"/>
      <c r="H920" s="5"/>
      <c r="I920" s="81" t="s">
        <v>2219</v>
      </c>
      <c r="J920" s="5">
        <v>2023</v>
      </c>
      <c r="K920" s="17" t="s">
        <v>2206</v>
      </c>
      <c r="L920" s="23">
        <v>45246</v>
      </c>
      <c r="M920" s="24">
        <v>46342</v>
      </c>
      <c r="N920" s="5"/>
      <c r="O920" s="65"/>
      <c r="P920" s="65"/>
      <c r="Q920" s="65"/>
    </row>
    <row r="921" spans="1:17" ht="15.75" customHeight="1" x14ac:dyDescent="0.25">
      <c r="A921" s="5">
        <v>12</v>
      </c>
      <c r="B921" s="80" t="s">
        <v>2224</v>
      </c>
      <c r="C921" s="5" t="s">
        <v>2225</v>
      </c>
      <c r="D921" s="5" t="s">
        <v>2204</v>
      </c>
      <c r="E921" s="14" t="s">
        <v>26</v>
      </c>
      <c r="F921" s="4" t="s">
        <v>13</v>
      </c>
      <c r="G921" s="5"/>
      <c r="H921" s="5"/>
      <c r="I921" s="81" t="s">
        <v>2226</v>
      </c>
      <c r="J921" s="5">
        <v>2023</v>
      </c>
      <c r="K921" s="17" t="s">
        <v>2206</v>
      </c>
      <c r="L921" s="23">
        <v>45246</v>
      </c>
      <c r="M921" s="24">
        <v>46342</v>
      </c>
      <c r="N921" s="5" t="s">
        <v>1528</v>
      </c>
      <c r="O921" s="65">
        <v>1</v>
      </c>
      <c r="P921" s="65"/>
      <c r="Q921" s="65"/>
    </row>
    <row r="922" spans="1:17" ht="15.75" customHeight="1" x14ac:dyDescent="0.25">
      <c r="A922" s="5">
        <v>13</v>
      </c>
      <c r="B922" s="80" t="s">
        <v>2227</v>
      </c>
      <c r="C922" s="5" t="s">
        <v>2225</v>
      </c>
      <c r="D922" s="5" t="s">
        <v>2204</v>
      </c>
      <c r="E922" s="14" t="s">
        <v>26</v>
      </c>
      <c r="F922" s="4" t="s">
        <v>13</v>
      </c>
      <c r="G922" s="5"/>
      <c r="H922" s="5"/>
      <c r="I922" s="81" t="s">
        <v>2226</v>
      </c>
      <c r="J922" s="5">
        <v>2025</v>
      </c>
      <c r="K922" s="17" t="s">
        <v>2210</v>
      </c>
      <c r="L922" s="18">
        <v>45793</v>
      </c>
      <c r="M922" s="19">
        <v>46889</v>
      </c>
      <c r="N922" s="5" t="s">
        <v>2211</v>
      </c>
      <c r="O922" s="65"/>
      <c r="P922" s="65"/>
      <c r="Q922" s="65"/>
    </row>
    <row r="923" spans="1:17" ht="15.75" customHeight="1" x14ac:dyDescent="0.25">
      <c r="A923" s="5">
        <v>14</v>
      </c>
      <c r="B923" s="80" t="s">
        <v>2228</v>
      </c>
      <c r="C923" s="5" t="s">
        <v>2225</v>
      </c>
      <c r="D923" s="5" t="s">
        <v>2204</v>
      </c>
      <c r="E923" s="14" t="s">
        <v>26</v>
      </c>
      <c r="F923" s="4" t="s">
        <v>13</v>
      </c>
      <c r="G923" s="5"/>
      <c r="H923" s="5"/>
      <c r="I923" s="81" t="s">
        <v>2226</v>
      </c>
      <c r="J923" s="5">
        <v>2025</v>
      </c>
      <c r="K923" s="17" t="s">
        <v>2210</v>
      </c>
      <c r="L923" s="18">
        <v>45793</v>
      </c>
      <c r="M923" s="19">
        <v>46889</v>
      </c>
      <c r="N923" s="5" t="s">
        <v>2211</v>
      </c>
      <c r="O923" s="65"/>
      <c r="P923" s="65"/>
      <c r="Q923" s="65"/>
    </row>
    <row r="924" spans="1:17" ht="15.75" customHeight="1" x14ac:dyDescent="0.25">
      <c r="A924" s="5">
        <v>15</v>
      </c>
      <c r="B924" s="80" t="s">
        <v>2229</v>
      </c>
      <c r="C924" s="5" t="s">
        <v>2225</v>
      </c>
      <c r="D924" s="5" t="s">
        <v>2204</v>
      </c>
      <c r="E924" s="14" t="s">
        <v>26</v>
      </c>
      <c r="F924" s="4" t="s">
        <v>13</v>
      </c>
      <c r="G924" s="5"/>
      <c r="H924" s="5"/>
      <c r="I924" s="81" t="s">
        <v>2226</v>
      </c>
      <c r="J924" s="5">
        <v>2023</v>
      </c>
      <c r="K924" s="17" t="s">
        <v>2206</v>
      </c>
      <c r="L924" s="23">
        <v>45246</v>
      </c>
      <c r="M924" s="24">
        <v>46342</v>
      </c>
      <c r="N924" s="5"/>
      <c r="O924" s="65"/>
      <c r="P924" s="65"/>
      <c r="Q924" s="65"/>
    </row>
    <row r="925" spans="1:17" ht="15.75" customHeight="1" x14ac:dyDescent="0.25">
      <c r="A925" s="5">
        <v>16</v>
      </c>
      <c r="B925" s="80" t="s">
        <v>2230</v>
      </c>
      <c r="C925" s="5" t="s">
        <v>2225</v>
      </c>
      <c r="D925" s="5" t="s">
        <v>2204</v>
      </c>
      <c r="E925" s="14" t="s">
        <v>26</v>
      </c>
      <c r="F925" s="4" t="s">
        <v>13</v>
      </c>
      <c r="G925" s="5"/>
      <c r="H925" s="5"/>
      <c r="I925" s="81" t="s">
        <v>2226</v>
      </c>
      <c r="J925" s="5">
        <v>2025</v>
      </c>
      <c r="K925" s="17" t="s">
        <v>2210</v>
      </c>
      <c r="L925" s="18">
        <v>45793</v>
      </c>
      <c r="M925" s="19">
        <v>46889</v>
      </c>
      <c r="N925" s="5"/>
      <c r="O925" s="65"/>
      <c r="P925" s="65"/>
      <c r="Q925" s="65"/>
    </row>
    <row r="926" spans="1:17" ht="15.75" customHeight="1" x14ac:dyDescent="0.25">
      <c r="A926" s="5">
        <v>17</v>
      </c>
      <c r="B926" s="80" t="s">
        <v>2231</v>
      </c>
      <c r="C926" s="5" t="s">
        <v>2232</v>
      </c>
      <c r="D926" s="5" t="s">
        <v>2204</v>
      </c>
      <c r="E926" s="14" t="s">
        <v>26</v>
      </c>
      <c r="F926" s="4"/>
      <c r="G926" s="5" t="s">
        <v>14</v>
      </c>
      <c r="H926" s="5"/>
      <c r="I926" s="81" t="s">
        <v>2233</v>
      </c>
      <c r="J926" s="5">
        <v>2023</v>
      </c>
      <c r="K926" s="17" t="s">
        <v>2206</v>
      </c>
      <c r="L926" s="23">
        <v>45246</v>
      </c>
      <c r="M926" s="24">
        <v>46342</v>
      </c>
      <c r="N926" s="5" t="s">
        <v>2234</v>
      </c>
      <c r="O926" s="65">
        <v>1</v>
      </c>
      <c r="P926" s="65"/>
      <c r="Q926" s="65"/>
    </row>
    <row r="927" spans="1:17" ht="15.75" customHeight="1" x14ac:dyDescent="0.25">
      <c r="A927" s="5">
        <v>18</v>
      </c>
      <c r="B927" s="80" t="s">
        <v>2235</v>
      </c>
      <c r="C927" s="5" t="s">
        <v>2232</v>
      </c>
      <c r="D927" s="5" t="s">
        <v>2204</v>
      </c>
      <c r="E927" s="14" t="s">
        <v>26</v>
      </c>
      <c r="F927" s="4" t="s">
        <v>13</v>
      </c>
      <c r="G927" s="5"/>
      <c r="H927" s="5"/>
      <c r="I927" s="81" t="s">
        <v>2233</v>
      </c>
      <c r="J927" s="5">
        <v>2023</v>
      </c>
      <c r="K927" s="17" t="s">
        <v>2206</v>
      </c>
      <c r="L927" s="23">
        <v>45246</v>
      </c>
      <c r="M927" s="24">
        <v>46342</v>
      </c>
      <c r="N927" s="5"/>
      <c r="O927" s="65"/>
      <c r="P927" s="65"/>
      <c r="Q927" s="65"/>
    </row>
    <row r="928" spans="1:17" ht="15.75" customHeight="1" x14ac:dyDescent="0.25">
      <c r="A928" s="5">
        <v>19</v>
      </c>
      <c r="B928" s="80" t="s">
        <v>2236</v>
      </c>
      <c r="C928" s="5" t="s">
        <v>2232</v>
      </c>
      <c r="D928" s="5" t="s">
        <v>2204</v>
      </c>
      <c r="E928" s="14" t="s">
        <v>26</v>
      </c>
      <c r="F928" s="4" t="s">
        <v>13</v>
      </c>
      <c r="G928" s="5"/>
      <c r="H928" s="5"/>
      <c r="I928" s="81" t="s">
        <v>2233</v>
      </c>
      <c r="J928" s="5">
        <v>2024</v>
      </c>
      <c r="K928" s="17" t="s">
        <v>2208</v>
      </c>
      <c r="L928" s="18">
        <v>45601</v>
      </c>
      <c r="M928" s="19">
        <v>46696</v>
      </c>
      <c r="N928" s="5"/>
      <c r="O928" s="65"/>
      <c r="P928" s="65"/>
      <c r="Q928" s="65"/>
    </row>
    <row r="929" spans="1:17" ht="15.75" customHeight="1" x14ac:dyDescent="0.25">
      <c r="A929" s="5">
        <v>20</v>
      </c>
      <c r="B929" s="80" t="s">
        <v>2237</v>
      </c>
      <c r="C929" s="5" t="s">
        <v>2238</v>
      </c>
      <c r="D929" s="5" t="s">
        <v>2239</v>
      </c>
      <c r="E929" s="14" t="s">
        <v>26</v>
      </c>
      <c r="F929" s="4" t="s">
        <v>13</v>
      </c>
      <c r="G929" s="5"/>
      <c r="H929" s="5"/>
      <c r="I929" s="81" t="s">
        <v>2240</v>
      </c>
      <c r="J929" s="5">
        <v>2023</v>
      </c>
      <c r="K929" s="17" t="s">
        <v>2206</v>
      </c>
      <c r="L929" s="23">
        <v>45246</v>
      </c>
      <c r="M929" s="24">
        <v>46342</v>
      </c>
      <c r="N929" s="5"/>
      <c r="O929" s="65">
        <v>1</v>
      </c>
      <c r="P929" s="65"/>
      <c r="Q929" s="65"/>
    </row>
    <row r="930" spans="1:17" ht="15.75" customHeight="1" x14ac:dyDescent="0.25">
      <c r="A930" s="5">
        <v>21</v>
      </c>
      <c r="B930" s="80" t="s">
        <v>2241</v>
      </c>
      <c r="C930" s="5" t="s">
        <v>2238</v>
      </c>
      <c r="D930" s="5" t="s">
        <v>2239</v>
      </c>
      <c r="E930" s="14" t="s">
        <v>26</v>
      </c>
      <c r="F930" s="4" t="s">
        <v>13</v>
      </c>
      <c r="G930" s="5"/>
      <c r="H930" s="5"/>
      <c r="I930" s="81" t="s">
        <v>2240</v>
      </c>
      <c r="J930" s="5">
        <v>2025</v>
      </c>
      <c r="K930" s="17" t="s">
        <v>2210</v>
      </c>
      <c r="L930" s="18">
        <v>45793</v>
      </c>
      <c r="M930" s="19">
        <v>46889</v>
      </c>
      <c r="N930" s="5"/>
      <c r="O930" s="65"/>
      <c r="P930" s="65"/>
      <c r="Q930" s="65"/>
    </row>
    <row r="931" spans="1:17" ht="15.75" customHeight="1" x14ac:dyDescent="0.25">
      <c r="A931" s="5">
        <v>22</v>
      </c>
      <c r="B931" s="80" t="s">
        <v>2242</v>
      </c>
      <c r="C931" s="5" t="s">
        <v>2238</v>
      </c>
      <c r="D931" s="5" t="s">
        <v>2239</v>
      </c>
      <c r="E931" s="14" t="s">
        <v>26</v>
      </c>
      <c r="F931" s="4" t="s">
        <v>13</v>
      </c>
      <c r="G931" s="5"/>
      <c r="H931" s="5"/>
      <c r="I931" s="81" t="s">
        <v>2240</v>
      </c>
      <c r="J931" s="5">
        <v>2025</v>
      </c>
      <c r="K931" s="17" t="s">
        <v>2210</v>
      </c>
      <c r="L931" s="18">
        <v>45793</v>
      </c>
      <c r="M931" s="19">
        <v>46889</v>
      </c>
      <c r="N931" s="5"/>
      <c r="O931" s="65"/>
      <c r="P931" s="65"/>
      <c r="Q931" s="65"/>
    </row>
    <row r="932" spans="1:17" ht="15.75" customHeight="1" x14ac:dyDescent="0.25">
      <c r="A932" s="5">
        <v>23</v>
      </c>
      <c r="B932" s="80" t="s">
        <v>2243</v>
      </c>
      <c r="C932" s="5" t="s">
        <v>2244</v>
      </c>
      <c r="D932" s="5" t="s">
        <v>2239</v>
      </c>
      <c r="E932" s="14" t="s">
        <v>26</v>
      </c>
      <c r="F932" s="4" t="s">
        <v>13</v>
      </c>
      <c r="G932" s="5"/>
      <c r="H932" s="5"/>
      <c r="I932" s="81" t="s">
        <v>2245</v>
      </c>
      <c r="J932" s="5">
        <v>2024</v>
      </c>
      <c r="K932" s="17" t="s">
        <v>2208</v>
      </c>
      <c r="L932" s="18">
        <v>45601</v>
      </c>
      <c r="M932" s="19">
        <v>46696</v>
      </c>
      <c r="N932" s="5"/>
      <c r="O932" s="65">
        <v>1</v>
      </c>
      <c r="P932" s="65"/>
      <c r="Q932" s="65"/>
    </row>
    <row r="933" spans="1:17" ht="15.75" customHeight="1" x14ac:dyDescent="0.25">
      <c r="A933" s="5">
        <v>24</v>
      </c>
      <c r="B933" s="80" t="s">
        <v>2246</v>
      </c>
      <c r="C933" s="5" t="s">
        <v>2244</v>
      </c>
      <c r="D933" s="5" t="s">
        <v>2239</v>
      </c>
      <c r="E933" s="14" t="s">
        <v>26</v>
      </c>
      <c r="F933" s="4" t="s">
        <v>13</v>
      </c>
      <c r="G933" s="5"/>
      <c r="H933" s="5"/>
      <c r="I933" s="81" t="s">
        <v>2245</v>
      </c>
      <c r="J933" s="5">
        <v>2024</v>
      </c>
      <c r="K933" s="17" t="s">
        <v>2208</v>
      </c>
      <c r="L933" s="18">
        <v>45601</v>
      </c>
      <c r="M933" s="19">
        <v>46696</v>
      </c>
      <c r="N933" s="5"/>
      <c r="O933" s="65"/>
      <c r="P933" s="65"/>
      <c r="Q933" s="65"/>
    </row>
    <row r="934" spans="1:17" ht="15.75" customHeight="1" x14ac:dyDescent="0.25">
      <c r="A934" s="3">
        <v>54</v>
      </c>
      <c r="B934" s="88" t="s">
        <v>2247</v>
      </c>
      <c r="C934" s="9">
        <f t="array" ref="C934">SUMPRODUCT(1/COUNTIF(C935:C949,C935:C949))</f>
        <v>1.9999999999999998</v>
      </c>
      <c r="D934" s="3"/>
      <c r="E934" s="84">
        <f>SUM(F934:H934)</f>
        <v>15</v>
      </c>
      <c r="F934" s="85">
        <f t="shared" ref="F934:H934" si="110">COUNTA(F935:F949)</f>
        <v>15</v>
      </c>
      <c r="G934" s="3">
        <f t="shared" si="110"/>
        <v>0</v>
      </c>
      <c r="H934" s="3">
        <f t="shared" si="110"/>
        <v>0</v>
      </c>
      <c r="I934" s="3"/>
      <c r="J934" s="3"/>
      <c r="K934" s="3"/>
      <c r="L934" s="86"/>
      <c r="M934" s="87"/>
      <c r="N934" s="3"/>
      <c r="O934" s="1"/>
      <c r="P934" s="1"/>
      <c r="Q934" s="1"/>
    </row>
    <row r="935" spans="1:17" ht="15.75" customHeight="1" x14ac:dyDescent="0.25">
      <c r="A935" s="5">
        <v>1</v>
      </c>
      <c r="B935" s="80" t="s">
        <v>2248</v>
      </c>
      <c r="C935" s="5" t="s">
        <v>2249</v>
      </c>
      <c r="D935" s="5" t="s">
        <v>2250</v>
      </c>
      <c r="E935" s="14" t="s">
        <v>26</v>
      </c>
      <c r="F935" s="4" t="s">
        <v>13</v>
      </c>
      <c r="G935" s="5"/>
      <c r="H935" s="5"/>
      <c r="I935" s="81" t="s">
        <v>2251</v>
      </c>
      <c r="J935" s="5">
        <v>2024</v>
      </c>
      <c r="K935" s="17" t="s">
        <v>2208</v>
      </c>
      <c r="L935" s="18">
        <v>45601</v>
      </c>
      <c r="M935" s="19">
        <v>46696</v>
      </c>
      <c r="N935" s="5" t="s">
        <v>1798</v>
      </c>
      <c r="O935" s="65">
        <v>1</v>
      </c>
      <c r="P935" s="65"/>
      <c r="Q935" s="65"/>
    </row>
    <row r="936" spans="1:17" ht="15.75" customHeight="1" x14ac:dyDescent="0.25">
      <c r="A936" s="5">
        <v>2</v>
      </c>
      <c r="B936" s="80" t="s">
        <v>2252</v>
      </c>
      <c r="C936" s="5" t="s">
        <v>2249</v>
      </c>
      <c r="D936" s="5" t="s">
        <v>2250</v>
      </c>
      <c r="E936" s="14" t="s">
        <v>26</v>
      </c>
      <c r="F936" s="4" t="s">
        <v>13</v>
      </c>
      <c r="G936" s="5"/>
      <c r="H936" s="5"/>
      <c r="I936" s="81" t="s">
        <v>2251</v>
      </c>
      <c r="J936" s="5">
        <v>2023</v>
      </c>
      <c r="K936" s="17" t="s">
        <v>2206</v>
      </c>
      <c r="L936" s="23">
        <v>45246</v>
      </c>
      <c r="M936" s="24">
        <v>46342</v>
      </c>
      <c r="N936" s="5"/>
      <c r="O936" s="65"/>
      <c r="P936" s="65"/>
      <c r="Q936" s="65"/>
    </row>
    <row r="937" spans="1:17" ht="15.75" customHeight="1" x14ac:dyDescent="0.25">
      <c r="A937" s="5">
        <v>3</v>
      </c>
      <c r="B937" s="80" t="s">
        <v>2253</v>
      </c>
      <c r="C937" s="5" t="s">
        <v>2249</v>
      </c>
      <c r="D937" s="5" t="s">
        <v>2250</v>
      </c>
      <c r="E937" s="14" t="s">
        <v>26</v>
      </c>
      <c r="F937" s="4" t="s">
        <v>13</v>
      </c>
      <c r="G937" s="5"/>
      <c r="H937" s="5"/>
      <c r="I937" s="81" t="s">
        <v>2251</v>
      </c>
      <c r="J937" s="5">
        <v>2023</v>
      </c>
      <c r="K937" s="17" t="s">
        <v>2206</v>
      </c>
      <c r="L937" s="23">
        <v>45246</v>
      </c>
      <c r="M937" s="24">
        <v>46342</v>
      </c>
      <c r="N937" s="5"/>
      <c r="O937" s="65"/>
      <c r="P937" s="65"/>
      <c r="Q937" s="65"/>
    </row>
    <row r="938" spans="1:17" ht="15.75" customHeight="1" x14ac:dyDescent="0.25">
      <c r="A938" s="5">
        <v>4</v>
      </c>
      <c r="B938" s="80" t="s">
        <v>2254</v>
      </c>
      <c r="C938" s="5" t="s">
        <v>2249</v>
      </c>
      <c r="D938" s="5" t="s">
        <v>2250</v>
      </c>
      <c r="E938" s="14" t="s">
        <v>26</v>
      </c>
      <c r="F938" s="4" t="s">
        <v>13</v>
      </c>
      <c r="G938" s="5"/>
      <c r="H938" s="5"/>
      <c r="I938" s="81" t="s">
        <v>2251</v>
      </c>
      <c r="J938" s="5">
        <v>2024</v>
      </c>
      <c r="K938" s="17" t="s">
        <v>2208</v>
      </c>
      <c r="L938" s="18">
        <v>45601</v>
      </c>
      <c r="M938" s="19">
        <v>46696</v>
      </c>
      <c r="N938" s="5"/>
      <c r="O938" s="65"/>
      <c r="P938" s="65"/>
      <c r="Q938" s="65"/>
    </row>
    <row r="939" spans="1:17" ht="15.75" customHeight="1" x14ac:dyDescent="0.25">
      <c r="A939" s="5">
        <v>5</v>
      </c>
      <c r="B939" s="80" t="s">
        <v>2255</v>
      </c>
      <c r="C939" s="5" t="s">
        <v>2249</v>
      </c>
      <c r="D939" s="5" t="s">
        <v>2250</v>
      </c>
      <c r="E939" s="14" t="s">
        <v>26</v>
      </c>
      <c r="F939" s="4" t="s">
        <v>13</v>
      </c>
      <c r="G939" s="5"/>
      <c r="H939" s="5"/>
      <c r="I939" s="81" t="s">
        <v>2251</v>
      </c>
      <c r="J939" s="5">
        <v>2024</v>
      </c>
      <c r="K939" s="17" t="s">
        <v>2208</v>
      </c>
      <c r="L939" s="18">
        <v>45601</v>
      </c>
      <c r="M939" s="19">
        <v>46696</v>
      </c>
      <c r="N939" s="5"/>
      <c r="O939" s="65"/>
      <c r="P939" s="65"/>
      <c r="Q939" s="65"/>
    </row>
    <row r="940" spans="1:17" ht="15.75" customHeight="1" x14ac:dyDescent="0.25">
      <c r="A940" s="5">
        <v>6</v>
      </c>
      <c r="B940" s="80" t="s">
        <v>2256</v>
      </c>
      <c r="C940" s="5" t="s">
        <v>2249</v>
      </c>
      <c r="D940" s="5" t="s">
        <v>2250</v>
      </c>
      <c r="E940" s="14" t="s">
        <v>26</v>
      </c>
      <c r="F940" s="4" t="s">
        <v>13</v>
      </c>
      <c r="G940" s="5"/>
      <c r="H940" s="5"/>
      <c r="I940" s="81" t="s">
        <v>2251</v>
      </c>
      <c r="J940" s="5">
        <v>2025</v>
      </c>
      <c r="K940" s="17" t="s">
        <v>2210</v>
      </c>
      <c r="L940" s="18">
        <v>45793</v>
      </c>
      <c r="M940" s="19">
        <v>46889</v>
      </c>
      <c r="N940" s="5"/>
      <c r="O940" s="65"/>
      <c r="P940" s="65"/>
      <c r="Q940" s="65"/>
    </row>
    <row r="941" spans="1:17" ht="15.75" customHeight="1" x14ac:dyDescent="0.25">
      <c r="A941" s="5">
        <v>7</v>
      </c>
      <c r="B941" s="80" t="s">
        <v>2257</v>
      </c>
      <c r="C941" s="5" t="s">
        <v>2249</v>
      </c>
      <c r="D941" s="5" t="s">
        <v>2250</v>
      </c>
      <c r="E941" s="14" t="s">
        <v>26</v>
      </c>
      <c r="F941" s="4" t="s">
        <v>13</v>
      </c>
      <c r="G941" s="5"/>
      <c r="H941" s="5"/>
      <c r="I941" s="81" t="s">
        <v>2251</v>
      </c>
      <c r="J941" s="5">
        <v>2025</v>
      </c>
      <c r="K941" s="17" t="s">
        <v>2210</v>
      </c>
      <c r="L941" s="18">
        <v>45793</v>
      </c>
      <c r="M941" s="19">
        <v>46889</v>
      </c>
      <c r="N941" s="5"/>
      <c r="O941" s="65"/>
      <c r="P941" s="65"/>
      <c r="Q941" s="65"/>
    </row>
    <row r="942" spans="1:17" ht="15.75" customHeight="1" x14ac:dyDescent="0.25">
      <c r="A942" s="5">
        <v>8</v>
      </c>
      <c r="B942" s="80" t="s">
        <v>1668</v>
      </c>
      <c r="C942" s="5" t="s">
        <v>2258</v>
      </c>
      <c r="D942" s="5" t="s">
        <v>2259</v>
      </c>
      <c r="E942" s="14" t="s">
        <v>26</v>
      </c>
      <c r="F942" s="4" t="s">
        <v>13</v>
      </c>
      <c r="G942" s="5"/>
      <c r="H942" s="5"/>
      <c r="I942" s="81" t="s">
        <v>2260</v>
      </c>
      <c r="J942" s="5">
        <v>2023</v>
      </c>
      <c r="K942" s="17" t="s">
        <v>2206</v>
      </c>
      <c r="L942" s="23">
        <v>45246</v>
      </c>
      <c r="M942" s="24">
        <v>46342</v>
      </c>
      <c r="N942" s="5"/>
      <c r="O942" s="65">
        <v>1</v>
      </c>
      <c r="P942" s="65"/>
      <c r="Q942" s="65"/>
    </row>
    <row r="943" spans="1:17" ht="15.75" customHeight="1" x14ac:dyDescent="0.25">
      <c r="A943" s="5">
        <v>9</v>
      </c>
      <c r="B943" s="80" t="s">
        <v>2261</v>
      </c>
      <c r="C943" s="5" t="s">
        <v>2258</v>
      </c>
      <c r="D943" s="5" t="s">
        <v>2259</v>
      </c>
      <c r="E943" s="14" t="s">
        <v>26</v>
      </c>
      <c r="F943" s="4" t="s">
        <v>13</v>
      </c>
      <c r="G943" s="5"/>
      <c r="H943" s="5"/>
      <c r="I943" s="81" t="s">
        <v>2260</v>
      </c>
      <c r="J943" s="5">
        <v>2023</v>
      </c>
      <c r="K943" s="17" t="s">
        <v>2206</v>
      </c>
      <c r="L943" s="23">
        <v>45246</v>
      </c>
      <c r="M943" s="24">
        <v>46342</v>
      </c>
      <c r="N943" s="5"/>
      <c r="O943" s="65"/>
      <c r="P943" s="65"/>
      <c r="Q943" s="65"/>
    </row>
    <row r="944" spans="1:17" ht="15.75" customHeight="1" x14ac:dyDescent="0.25">
      <c r="A944" s="5">
        <v>10</v>
      </c>
      <c r="B944" s="80" t="s">
        <v>2262</v>
      </c>
      <c r="C944" s="5" t="s">
        <v>2258</v>
      </c>
      <c r="D944" s="5" t="s">
        <v>2259</v>
      </c>
      <c r="E944" s="14" t="s">
        <v>26</v>
      </c>
      <c r="F944" s="4" t="s">
        <v>13</v>
      </c>
      <c r="G944" s="5"/>
      <c r="H944" s="5"/>
      <c r="I944" s="81" t="s">
        <v>2260</v>
      </c>
      <c r="J944" s="5">
        <v>2023</v>
      </c>
      <c r="K944" s="17" t="s">
        <v>2206</v>
      </c>
      <c r="L944" s="23">
        <v>45246</v>
      </c>
      <c r="M944" s="24">
        <v>46342</v>
      </c>
      <c r="N944" s="5"/>
      <c r="O944" s="65"/>
      <c r="P944" s="65"/>
      <c r="Q944" s="65"/>
    </row>
    <row r="945" spans="1:17" ht="15.75" customHeight="1" x14ac:dyDescent="0.25">
      <c r="A945" s="5">
        <v>11</v>
      </c>
      <c r="B945" s="80" t="s">
        <v>2263</v>
      </c>
      <c r="C945" s="5" t="s">
        <v>2258</v>
      </c>
      <c r="D945" s="5" t="s">
        <v>2259</v>
      </c>
      <c r="E945" s="14" t="s">
        <v>26</v>
      </c>
      <c r="F945" s="4" t="s">
        <v>13</v>
      </c>
      <c r="G945" s="5"/>
      <c r="H945" s="5"/>
      <c r="I945" s="81" t="s">
        <v>2260</v>
      </c>
      <c r="J945" s="5">
        <v>2023</v>
      </c>
      <c r="K945" s="17" t="s">
        <v>2206</v>
      </c>
      <c r="L945" s="23">
        <v>45246</v>
      </c>
      <c r="M945" s="24">
        <v>46342</v>
      </c>
      <c r="N945" s="5"/>
      <c r="O945" s="65"/>
      <c r="P945" s="65"/>
      <c r="Q945" s="65"/>
    </row>
    <row r="946" spans="1:17" ht="15.75" customHeight="1" x14ac:dyDescent="0.25">
      <c r="A946" s="5">
        <v>12</v>
      </c>
      <c r="B946" s="80" t="s">
        <v>2264</v>
      </c>
      <c r="C946" s="5" t="s">
        <v>2258</v>
      </c>
      <c r="D946" s="5" t="s">
        <v>2259</v>
      </c>
      <c r="E946" s="14" t="s">
        <v>26</v>
      </c>
      <c r="F946" s="4" t="s">
        <v>13</v>
      </c>
      <c r="G946" s="5"/>
      <c r="H946" s="5"/>
      <c r="I946" s="81" t="s">
        <v>2260</v>
      </c>
      <c r="J946" s="5">
        <v>2024</v>
      </c>
      <c r="K946" s="17" t="s">
        <v>2208</v>
      </c>
      <c r="L946" s="18">
        <v>45601</v>
      </c>
      <c r="M946" s="19">
        <v>46696</v>
      </c>
      <c r="N946" s="5"/>
      <c r="O946" s="65"/>
      <c r="P946" s="65"/>
      <c r="Q946" s="65"/>
    </row>
    <row r="947" spans="1:17" ht="15.75" customHeight="1" x14ac:dyDescent="0.25">
      <c r="A947" s="5">
        <v>13</v>
      </c>
      <c r="B947" s="80" t="s">
        <v>2265</v>
      </c>
      <c r="C947" s="5" t="s">
        <v>2258</v>
      </c>
      <c r="D947" s="5" t="s">
        <v>2259</v>
      </c>
      <c r="E947" s="14" t="s">
        <v>26</v>
      </c>
      <c r="F947" s="4" t="s">
        <v>13</v>
      </c>
      <c r="G947" s="5"/>
      <c r="H947" s="5"/>
      <c r="I947" s="81" t="s">
        <v>2260</v>
      </c>
      <c r="J947" s="5">
        <v>2025</v>
      </c>
      <c r="K947" s="17" t="s">
        <v>2266</v>
      </c>
      <c r="L947" s="18">
        <v>45798</v>
      </c>
      <c r="M947" s="19">
        <v>46894</v>
      </c>
      <c r="N947" s="5"/>
      <c r="O947" s="65"/>
      <c r="P947" s="65"/>
      <c r="Q947" s="65"/>
    </row>
    <row r="948" spans="1:17" ht="15.75" customHeight="1" x14ac:dyDescent="0.25">
      <c r="A948" s="5">
        <v>14</v>
      </c>
      <c r="B948" s="80" t="s">
        <v>2267</v>
      </c>
      <c r="C948" s="5" t="s">
        <v>2258</v>
      </c>
      <c r="D948" s="5" t="s">
        <v>2259</v>
      </c>
      <c r="E948" s="14" t="s">
        <v>26</v>
      </c>
      <c r="F948" s="4" t="s">
        <v>13</v>
      </c>
      <c r="G948" s="5"/>
      <c r="H948" s="5"/>
      <c r="I948" s="81" t="s">
        <v>2260</v>
      </c>
      <c r="J948" s="5">
        <v>2025</v>
      </c>
      <c r="K948" s="17" t="s">
        <v>2266</v>
      </c>
      <c r="L948" s="18">
        <v>45798</v>
      </c>
      <c r="M948" s="19">
        <v>46894</v>
      </c>
      <c r="N948" s="5"/>
      <c r="O948" s="65"/>
      <c r="P948" s="65"/>
      <c r="Q948" s="65"/>
    </row>
    <row r="949" spans="1:17" ht="15.75" customHeight="1" x14ac:dyDescent="0.25">
      <c r="A949" s="5">
        <v>15</v>
      </c>
      <c r="B949" s="80" t="s">
        <v>2268</v>
      </c>
      <c r="C949" s="5" t="s">
        <v>2258</v>
      </c>
      <c r="D949" s="5" t="s">
        <v>2259</v>
      </c>
      <c r="E949" s="14" t="s">
        <v>26</v>
      </c>
      <c r="F949" s="4" t="s">
        <v>13</v>
      </c>
      <c r="G949" s="5"/>
      <c r="H949" s="5"/>
      <c r="I949" s="81" t="s">
        <v>2260</v>
      </c>
      <c r="J949" s="5">
        <v>2025</v>
      </c>
      <c r="K949" s="17" t="s">
        <v>2266</v>
      </c>
      <c r="L949" s="18">
        <v>45798</v>
      </c>
      <c r="M949" s="19">
        <v>46894</v>
      </c>
      <c r="N949" s="5"/>
      <c r="O949" s="65"/>
      <c r="P949" s="65"/>
      <c r="Q949" s="65"/>
    </row>
    <row r="950" spans="1:17" ht="15.75" customHeight="1" x14ac:dyDescent="0.25">
      <c r="A950" s="3">
        <v>55</v>
      </c>
      <c r="B950" s="88" t="s">
        <v>2269</v>
      </c>
      <c r="C950" s="9">
        <f t="array" ref="C950">SUMPRODUCT(1/COUNTIF(C951:C953,C951:C953))</f>
        <v>1</v>
      </c>
      <c r="D950" s="3"/>
      <c r="E950" s="84">
        <f>SUM(F950:H950)</f>
        <v>3</v>
      </c>
      <c r="F950" s="85">
        <f t="shared" ref="F950:H950" si="111">COUNTA(F951:F953)</f>
        <v>3</v>
      </c>
      <c r="G950" s="3">
        <f t="shared" si="111"/>
        <v>0</v>
      </c>
      <c r="H950" s="3">
        <f t="shared" si="111"/>
        <v>0</v>
      </c>
      <c r="I950" s="3"/>
      <c r="J950" s="3"/>
      <c r="K950" s="3"/>
      <c r="L950" s="86"/>
      <c r="M950" s="87"/>
      <c r="N950" s="3"/>
      <c r="O950" s="1"/>
      <c r="P950" s="1"/>
      <c r="Q950" s="1"/>
    </row>
    <row r="951" spans="1:17" ht="15.75" customHeight="1" x14ac:dyDescent="0.25">
      <c r="A951" s="5">
        <v>1</v>
      </c>
      <c r="B951" s="80" t="s">
        <v>2270</v>
      </c>
      <c r="C951" s="5" t="s">
        <v>2271</v>
      </c>
      <c r="D951" s="5" t="s">
        <v>2272</v>
      </c>
      <c r="E951" s="14" t="s">
        <v>26</v>
      </c>
      <c r="F951" s="4" t="s">
        <v>13</v>
      </c>
      <c r="G951" s="5"/>
      <c r="H951" s="5"/>
      <c r="I951" s="81" t="s">
        <v>2273</v>
      </c>
      <c r="J951" s="5">
        <v>2024</v>
      </c>
      <c r="K951" s="17" t="s">
        <v>2208</v>
      </c>
      <c r="L951" s="18">
        <v>45601</v>
      </c>
      <c r="M951" s="19">
        <v>46696</v>
      </c>
      <c r="N951" s="5" t="s">
        <v>1798</v>
      </c>
      <c r="O951" s="65"/>
      <c r="P951" s="65"/>
      <c r="Q951" s="65">
        <v>1</v>
      </c>
    </row>
    <row r="952" spans="1:17" ht="15.75" customHeight="1" x14ac:dyDescent="0.25">
      <c r="A952" s="5">
        <v>2</v>
      </c>
      <c r="B952" s="80" t="s">
        <v>2274</v>
      </c>
      <c r="C952" s="5" t="s">
        <v>2271</v>
      </c>
      <c r="D952" s="5" t="s">
        <v>2272</v>
      </c>
      <c r="E952" s="14" t="s">
        <v>26</v>
      </c>
      <c r="F952" s="4" t="s">
        <v>13</v>
      </c>
      <c r="G952" s="5"/>
      <c r="H952" s="5"/>
      <c r="I952" s="81" t="s">
        <v>2273</v>
      </c>
      <c r="J952" s="5">
        <v>2023</v>
      </c>
      <c r="K952" s="17" t="s">
        <v>2206</v>
      </c>
      <c r="L952" s="23">
        <v>45246</v>
      </c>
      <c r="M952" s="24">
        <v>46342</v>
      </c>
      <c r="N952" s="5"/>
      <c r="O952" s="65"/>
      <c r="P952" s="65"/>
      <c r="Q952" s="65"/>
    </row>
    <row r="953" spans="1:17" ht="15.75" customHeight="1" x14ac:dyDescent="0.25">
      <c r="A953" s="5">
        <v>3</v>
      </c>
      <c r="B953" s="80" t="s">
        <v>2275</v>
      </c>
      <c r="C953" s="5" t="s">
        <v>2271</v>
      </c>
      <c r="D953" s="5" t="s">
        <v>2272</v>
      </c>
      <c r="E953" s="14" t="s">
        <v>26</v>
      </c>
      <c r="F953" s="4" t="s">
        <v>13</v>
      </c>
      <c r="G953" s="5"/>
      <c r="H953" s="5"/>
      <c r="I953" s="81" t="s">
        <v>2273</v>
      </c>
      <c r="J953" s="5">
        <v>2024</v>
      </c>
      <c r="K953" s="17" t="s">
        <v>2208</v>
      </c>
      <c r="L953" s="18">
        <v>45601</v>
      </c>
      <c r="M953" s="19">
        <v>46696</v>
      </c>
      <c r="N953" s="5"/>
      <c r="O953" s="65"/>
      <c r="P953" s="65"/>
      <c r="Q953" s="65"/>
    </row>
    <row r="954" spans="1:17" ht="15.75" customHeight="1" x14ac:dyDescent="0.25">
      <c r="A954" s="76">
        <v>56</v>
      </c>
      <c r="B954" s="94" t="s">
        <v>2276</v>
      </c>
      <c r="C954" s="9">
        <f t="array" ref="C954">SUMPRODUCT(1/COUNTIF(C955:C963,C955:C963))</f>
        <v>6</v>
      </c>
      <c r="D954" s="3"/>
      <c r="E954" s="84">
        <f>SUM(F954:H954)</f>
        <v>9</v>
      </c>
      <c r="F954" s="85">
        <f t="shared" ref="F954:H954" si="112">COUNTA(F955:F963)</f>
        <v>6</v>
      </c>
      <c r="G954" s="3">
        <f t="shared" si="112"/>
        <v>3</v>
      </c>
      <c r="H954" s="3">
        <f t="shared" si="112"/>
        <v>0</v>
      </c>
      <c r="I954" s="3"/>
      <c r="J954" s="3"/>
      <c r="K954" s="3"/>
      <c r="L954" s="86"/>
      <c r="M954" s="87"/>
      <c r="N954" s="3"/>
      <c r="O954" s="1"/>
      <c r="P954" s="1"/>
      <c r="Q954" s="1"/>
    </row>
    <row r="955" spans="1:17" ht="15.75" customHeight="1" x14ac:dyDescent="0.25">
      <c r="A955" s="91">
        <v>1</v>
      </c>
      <c r="B955" s="80" t="s">
        <v>2277</v>
      </c>
      <c r="C955" s="5" t="s">
        <v>2278</v>
      </c>
      <c r="D955" s="5" t="s">
        <v>2279</v>
      </c>
      <c r="E955" s="14" t="s">
        <v>26</v>
      </c>
      <c r="F955" s="4"/>
      <c r="G955" s="5" t="s">
        <v>14</v>
      </c>
      <c r="H955" s="5"/>
      <c r="I955" s="81" t="s">
        <v>2280</v>
      </c>
      <c r="J955" s="5">
        <v>2023</v>
      </c>
      <c r="K955" s="17" t="s">
        <v>1536</v>
      </c>
      <c r="L955" s="23">
        <v>45278</v>
      </c>
      <c r="M955" s="24">
        <v>46374</v>
      </c>
      <c r="N955" s="5"/>
      <c r="O955" s="65"/>
      <c r="P955" s="65">
        <v>1</v>
      </c>
      <c r="Q955" s="65"/>
    </row>
    <row r="956" spans="1:17" ht="15.75" customHeight="1" x14ac:dyDescent="0.25">
      <c r="A956" s="5">
        <v>2</v>
      </c>
      <c r="B956" s="80" t="s">
        <v>2281</v>
      </c>
      <c r="C956" s="5" t="s">
        <v>2278</v>
      </c>
      <c r="D956" s="5" t="s">
        <v>2279</v>
      </c>
      <c r="E956" s="14" t="s">
        <v>46</v>
      </c>
      <c r="F956" s="4"/>
      <c r="G956" s="5" t="s">
        <v>14</v>
      </c>
      <c r="H956" s="5"/>
      <c r="I956" s="81" t="s">
        <v>2280</v>
      </c>
      <c r="J956" s="5">
        <v>2023</v>
      </c>
      <c r="K956" s="17" t="s">
        <v>1536</v>
      </c>
      <c r="L956" s="23">
        <v>45278</v>
      </c>
      <c r="M956" s="24">
        <v>46374</v>
      </c>
      <c r="N956" s="5"/>
      <c r="O956" s="65"/>
      <c r="P956" s="65"/>
      <c r="Q956" s="65"/>
    </row>
    <row r="957" spans="1:17" ht="15.75" customHeight="1" x14ac:dyDescent="0.25">
      <c r="A957" s="91">
        <v>3</v>
      </c>
      <c r="B957" s="80" t="s">
        <v>2282</v>
      </c>
      <c r="C957" s="5" t="s">
        <v>2278</v>
      </c>
      <c r="D957" s="5" t="s">
        <v>2279</v>
      </c>
      <c r="E957" s="14" t="s">
        <v>46</v>
      </c>
      <c r="F957" s="4" t="s">
        <v>13</v>
      </c>
      <c r="G957" s="5"/>
      <c r="H957" s="5"/>
      <c r="I957" s="81" t="s">
        <v>2280</v>
      </c>
      <c r="J957" s="5">
        <v>2024</v>
      </c>
      <c r="K957" s="17" t="s">
        <v>2283</v>
      </c>
      <c r="L957" s="23">
        <v>45623</v>
      </c>
      <c r="M957" s="24">
        <v>46718</v>
      </c>
      <c r="N957" s="5"/>
      <c r="O957" s="65"/>
      <c r="P957" s="65"/>
      <c r="Q957" s="65"/>
    </row>
    <row r="958" spans="1:17" ht="15.75" customHeight="1" x14ac:dyDescent="0.25">
      <c r="A958" s="5">
        <v>4</v>
      </c>
      <c r="B958" s="80" t="s">
        <v>2284</v>
      </c>
      <c r="C958" s="5" t="s">
        <v>2278</v>
      </c>
      <c r="D958" s="5" t="s">
        <v>2279</v>
      </c>
      <c r="E958" s="14" t="s">
        <v>26</v>
      </c>
      <c r="F958" s="4"/>
      <c r="G958" s="5" t="s">
        <v>14</v>
      </c>
      <c r="H958" s="5"/>
      <c r="I958" s="81" t="s">
        <v>2280</v>
      </c>
      <c r="J958" s="5">
        <v>2024</v>
      </c>
      <c r="K958" s="17" t="s">
        <v>1565</v>
      </c>
      <c r="L958" s="18">
        <v>45671</v>
      </c>
      <c r="M958" s="19">
        <v>46766</v>
      </c>
      <c r="N958" s="5"/>
      <c r="O958" s="65"/>
      <c r="P958" s="65"/>
      <c r="Q958" s="65"/>
    </row>
    <row r="959" spans="1:17" ht="15.75" customHeight="1" x14ac:dyDescent="0.25">
      <c r="A959" s="91">
        <v>5</v>
      </c>
      <c r="B959" s="80" t="s">
        <v>2285</v>
      </c>
      <c r="C959" s="5" t="s">
        <v>2286</v>
      </c>
      <c r="D959" s="5" t="s">
        <v>2287</v>
      </c>
      <c r="E959" s="14" t="s">
        <v>26</v>
      </c>
      <c r="F959" s="4" t="s">
        <v>13</v>
      </c>
      <c r="G959" s="5"/>
      <c r="H959" s="5"/>
      <c r="I959" s="81" t="s">
        <v>2288</v>
      </c>
      <c r="J959" s="5">
        <v>2023</v>
      </c>
      <c r="K959" s="17" t="s">
        <v>2289</v>
      </c>
      <c r="L959" s="18">
        <v>45238</v>
      </c>
      <c r="M959" s="19">
        <v>46334</v>
      </c>
      <c r="N959" s="5"/>
      <c r="O959" s="65">
        <v>1</v>
      </c>
      <c r="P959" s="65"/>
      <c r="Q959" s="65"/>
    </row>
    <row r="960" spans="1:17" ht="15.75" customHeight="1" x14ac:dyDescent="0.25">
      <c r="A960" s="5">
        <v>6</v>
      </c>
      <c r="B960" s="80" t="s">
        <v>2290</v>
      </c>
      <c r="C960" s="5" t="s">
        <v>2291</v>
      </c>
      <c r="D960" s="5" t="s">
        <v>2292</v>
      </c>
      <c r="E960" s="14" t="s">
        <v>26</v>
      </c>
      <c r="F960" s="4" t="s">
        <v>13</v>
      </c>
      <c r="G960" s="5"/>
      <c r="H960" s="5"/>
      <c r="I960" s="81" t="s">
        <v>2293</v>
      </c>
      <c r="J960" s="5">
        <v>2023</v>
      </c>
      <c r="K960" s="17" t="s">
        <v>2289</v>
      </c>
      <c r="L960" s="18">
        <v>45238</v>
      </c>
      <c r="M960" s="19">
        <v>46334</v>
      </c>
      <c r="N960" s="5"/>
      <c r="O960" s="65">
        <v>1</v>
      </c>
      <c r="P960" s="65"/>
      <c r="Q960" s="65"/>
    </row>
    <row r="961" spans="1:17" ht="15.75" customHeight="1" x14ac:dyDescent="0.25">
      <c r="A961" s="91">
        <v>7</v>
      </c>
      <c r="B961" s="80" t="s">
        <v>2294</v>
      </c>
      <c r="C961" s="5" t="s">
        <v>2295</v>
      </c>
      <c r="D961" s="5" t="s">
        <v>2296</v>
      </c>
      <c r="E961" s="14" t="s">
        <v>26</v>
      </c>
      <c r="F961" s="4" t="s">
        <v>13</v>
      </c>
      <c r="G961" s="5"/>
      <c r="H961" s="5"/>
      <c r="I961" s="81" t="s">
        <v>2297</v>
      </c>
      <c r="J961" s="5">
        <v>2024</v>
      </c>
      <c r="K961" s="17" t="s">
        <v>2283</v>
      </c>
      <c r="L961" s="23">
        <v>45623</v>
      </c>
      <c r="M961" s="24">
        <v>46718</v>
      </c>
      <c r="N961" s="5"/>
      <c r="O961" s="65">
        <v>1</v>
      </c>
      <c r="P961" s="65"/>
      <c r="Q961" s="65"/>
    </row>
    <row r="962" spans="1:17" ht="15.75" customHeight="1" x14ac:dyDescent="0.25">
      <c r="A962" s="5">
        <v>8</v>
      </c>
      <c r="B962" s="80" t="s">
        <v>2298</v>
      </c>
      <c r="C962" s="5" t="s">
        <v>2299</v>
      </c>
      <c r="D962" s="5" t="s">
        <v>2300</v>
      </c>
      <c r="E962" s="14" t="s">
        <v>26</v>
      </c>
      <c r="F962" s="4" t="s">
        <v>13</v>
      </c>
      <c r="G962" s="5"/>
      <c r="H962" s="5"/>
      <c r="I962" s="81" t="s">
        <v>2301</v>
      </c>
      <c r="J962" s="5">
        <v>2024</v>
      </c>
      <c r="K962" s="17" t="s">
        <v>2283</v>
      </c>
      <c r="L962" s="23">
        <v>45623</v>
      </c>
      <c r="M962" s="24">
        <v>46718</v>
      </c>
      <c r="N962" s="5"/>
      <c r="O962" s="65"/>
      <c r="P962" s="65">
        <v>1</v>
      </c>
      <c r="Q962" s="65"/>
    </row>
    <row r="963" spans="1:17" ht="15.75" customHeight="1" x14ac:dyDescent="0.25">
      <c r="A963" s="91">
        <v>9</v>
      </c>
      <c r="B963" s="80" t="s">
        <v>2302</v>
      </c>
      <c r="C963" s="5" t="s">
        <v>2303</v>
      </c>
      <c r="D963" s="5" t="s">
        <v>2304</v>
      </c>
      <c r="E963" s="14" t="s">
        <v>46</v>
      </c>
      <c r="F963" s="4" t="s">
        <v>13</v>
      </c>
      <c r="G963" s="5"/>
      <c r="H963" s="5"/>
      <c r="I963" s="81" t="s">
        <v>2305</v>
      </c>
      <c r="J963" s="5">
        <v>2024</v>
      </c>
      <c r="K963" s="17" t="s">
        <v>2283</v>
      </c>
      <c r="L963" s="23">
        <v>45623</v>
      </c>
      <c r="M963" s="24">
        <v>46718</v>
      </c>
      <c r="N963" s="5"/>
      <c r="O963" s="65">
        <v>1</v>
      </c>
      <c r="P963" s="65"/>
      <c r="Q963" s="65"/>
    </row>
    <row r="964" spans="1:17" ht="15.75" customHeight="1" x14ac:dyDescent="0.25">
      <c r="A964" s="3">
        <v>57</v>
      </c>
      <c r="B964" s="88" t="s">
        <v>2306</v>
      </c>
      <c r="C964" s="9">
        <f t="array" ref="C964">SUMPRODUCT(1/COUNTIF(C965,C965))</f>
        <v>1</v>
      </c>
      <c r="D964" s="3"/>
      <c r="E964" s="84">
        <f>SUM(F964:H964)</f>
        <v>1</v>
      </c>
      <c r="F964" s="85">
        <f t="shared" ref="F964:H964" si="113">COUNTA(F965)</f>
        <v>1</v>
      </c>
      <c r="G964" s="3">
        <f t="shared" si="113"/>
        <v>0</v>
      </c>
      <c r="H964" s="3">
        <f t="shared" si="113"/>
        <v>0</v>
      </c>
      <c r="I964" s="3"/>
      <c r="J964" s="3"/>
      <c r="K964" s="3"/>
      <c r="L964" s="86"/>
      <c r="M964" s="87"/>
      <c r="N964" s="3"/>
      <c r="O964" s="1"/>
      <c r="P964" s="1"/>
      <c r="Q964" s="1"/>
    </row>
    <row r="965" spans="1:17" ht="15.75" customHeight="1" x14ac:dyDescent="0.25">
      <c r="A965" s="5">
        <v>1</v>
      </c>
      <c r="B965" s="80" t="s">
        <v>2307</v>
      </c>
      <c r="C965" s="5" t="s">
        <v>2308</v>
      </c>
      <c r="D965" s="5" t="s">
        <v>2309</v>
      </c>
      <c r="E965" s="14" t="s">
        <v>26</v>
      </c>
      <c r="F965" s="4" t="s">
        <v>13</v>
      </c>
      <c r="G965" s="5"/>
      <c r="H965" s="5"/>
      <c r="I965" s="81" t="s">
        <v>2310</v>
      </c>
      <c r="J965" s="5">
        <v>2023</v>
      </c>
      <c r="K965" s="17" t="s">
        <v>2289</v>
      </c>
      <c r="L965" s="18">
        <v>45238</v>
      </c>
      <c r="M965" s="19">
        <v>46334</v>
      </c>
      <c r="N965" s="5"/>
      <c r="O965" s="65"/>
      <c r="P965" s="65"/>
      <c r="Q965" s="65">
        <v>1</v>
      </c>
    </row>
    <row r="966" spans="1:17" ht="15.75" customHeight="1" x14ac:dyDescent="0.25">
      <c r="A966" s="3">
        <v>58</v>
      </c>
      <c r="B966" s="88" t="s">
        <v>2311</v>
      </c>
      <c r="C966" s="9">
        <f t="array" ref="C966">SUMPRODUCT(1/COUNTIF(C967,C967))</f>
        <v>1</v>
      </c>
      <c r="D966" s="3"/>
      <c r="E966" s="84">
        <f>SUM(F966:H966)</f>
        <v>1</v>
      </c>
      <c r="F966" s="85">
        <f t="shared" ref="F966:H966" si="114">COUNTA(F967)</f>
        <v>1</v>
      </c>
      <c r="G966" s="3">
        <f t="shared" si="114"/>
        <v>0</v>
      </c>
      <c r="H966" s="3">
        <f t="shared" si="114"/>
        <v>0</v>
      </c>
      <c r="I966" s="3"/>
      <c r="J966" s="3"/>
      <c r="K966" s="3"/>
      <c r="L966" s="86"/>
      <c r="M966" s="87"/>
      <c r="N966" s="3"/>
      <c r="O966" s="1"/>
      <c r="P966" s="1"/>
      <c r="Q966" s="1"/>
    </row>
    <row r="967" spans="1:17" ht="15.75" customHeight="1" x14ac:dyDescent="0.25">
      <c r="A967" s="5">
        <v>1</v>
      </c>
      <c r="B967" s="80" t="s">
        <v>2312</v>
      </c>
      <c r="C967" s="5" t="s">
        <v>2313</v>
      </c>
      <c r="D967" s="5" t="s">
        <v>2314</v>
      </c>
      <c r="E967" s="14" t="s">
        <v>46</v>
      </c>
      <c r="F967" s="4" t="s">
        <v>13</v>
      </c>
      <c r="G967" s="5"/>
      <c r="H967" s="5"/>
      <c r="I967" s="81" t="s">
        <v>2315</v>
      </c>
      <c r="J967" s="5">
        <v>2023</v>
      </c>
      <c r="K967" s="17" t="s">
        <v>2289</v>
      </c>
      <c r="L967" s="18">
        <v>45238</v>
      </c>
      <c r="M967" s="19">
        <v>46334</v>
      </c>
      <c r="N967" s="5"/>
      <c r="O967" s="65">
        <v>1</v>
      </c>
      <c r="P967" s="65"/>
      <c r="Q967" s="65"/>
    </row>
    <row r="968" spans="1:17" ht="15.75" customHeight="1" x14ac:dyDescent="0.25">
      <c r="A968" s="76">
        <v>59</v>
      </c>
      <c r="B968" s="94" t="s">
        <v>2316</v>
      </c>
      <c r="C968" s="9">
        <f t="array" ref="C968">SUMPRODUCT(1/COUNTIF(C969:C972,C969:C972))</f>
        <v>4</v>
      </c>
      <c r="D968" s="3"/>
      <c r="E968" s="84">
        <f>SUM(F968:H968)</f>
        <v>4</v>
      </c>
      <c r="F968" s="85">
        <f t="shared" ref="F968:H968" si="115">COUNTA(F969:F972)</f>
        <v>4</v>
      </c>
      <c r="G968" s="85">
        <f t="shared" si="115"/>
        <v>0</v>
      </c>
      <c r="H968" s="85">
        <f t="shared" si="115"/>
        <v>0</v>
      </c>
      <c r="I968" s="3"/>
      <c r="J968" s="3"/>
      <c r="K968" s="3"/>
      <c r="L968" s="86"/>
      <c r="M968" s="87"/>
      <c r="N968" s="3"/>
      <c r="O968" s="1"/>
      <c r="P968" s="1"/>
      <c r="Q968" s="1"/>
    </row>
    <row r="969" spans="1:17" ht="15.75" customHeight="1" x14ac:dyDescent="0.25">
      <c r="A969" s="5">
        <v>1</v>
      </c>
      <c r="B969" s="80" t="s">
        <v>2317</v>
      </c>
      <c r="C969" s="5" t="s">
        <v>2318</v>
      </c>
      <c r="D969" s="5" t="s">
        <v>2319</v>
      </c>
      <c r="E969" s="14" t="s">
        <v>26</v>
      </c>
      <c r="F969" s="4" t="s">
        <v>13</v>
      </c>
      <c r="G969" s="5"/>
      <c r="H969" s="5"/>
      <c r="I969" s="81" t="s">
        <v>2320</v>
      </c>
      <c r="J969" s="5">
        <v>2023</v>
      </c>
      <c r="K969" s="17" t="s">
        <v>2321</v>
      </c>
      <c r="L969" s="23">
        <v>45244</v>
      </c>
      <c r="M969" s="24">
        <v>46340</v>
      </c>
      <c r="N969" s="5"/>
      <c r="O969" s="65">
        <v>1</v>
      </c>
      <c r="P969" s="65"/>
      <c r="Q969" s="65"/>
    </row>
    <row r="970" spans="1:17" ht="15.75" customHeight="1" x14ac:dyDescent="0.25">
      <c r="A970" s="5">
        <v>2</v>
      </c>
      <c r="B970" s="80" t="s">
        <v>2322</v>
      </c>
      <c r="C970" s="5" t="s">
        <v>2323</v>
      </c>
      <c r="D970" s="5" t="s">
        <v>2324</v>
      </c>
      <c r="E970" s="14" t="s">
        <v>26</v>
      </c>
      <c r="F970" s="4" t="s">
        <v>13</v>
      </c>
      <c r="G970" s="5"/>
      <c r="H970" s="5"/>
      <c r="I970" s="81" t="s">
        <v>2325</v>
      </c>
      <c r="J970" s="5">
        <v>2024</v>
      </c>
      <c r="K970" s="17" t="s">
        <v>2326</v>
      </c>
      <c r="L970" s="23">
        <v>45641</v>
      </c>
      <c r="M970" s="24">
        <v>46736</v>
      </c>
      <c r="N970" s="5"/>
      <c r="O970" s="65">
        <v>1</v>
      </c>
      <c r="P970" s="65"/>
      <c r="Q970" s="65"/>
    </row>
    <row r="971" spans="1:17" ht="15.75" customHeight="1" x14ac:dyDescent="0.25">
      <c r="A971" s="5">
        <v>3</v>
      </c>
      <c r="B971" s="80" t="s">
        <v>2327</v>
      </c>
      <c r="C971" s="5" t="s">
        <v>2328</v>
      </c>
      <c r="D971" s="5" t="s">
        <v>2329</v>
      </c>
      <c r="E971" s="14" t="s">
        <v>26</v>
      </c>
      <c r="F971" s="4" t="s">
        <v>13</v>
      </c>
      <c r="G971" s="5"/>
      <c r="H971" s="5"/>
      <c r="I971" s="81" t="s">
        <v>2330</v>
      </c>
      <c r="J971" s="5">
        <v>2024</v>
      </c>
      <c r="K971" s="17" t="s">
        <v>2326</v>
      </c>
      <c r="L971" s="23">
        <v>45641</v>
      </c>
      <c r="M971" s="24">
        <v>46736</v>
      </c>
      <c r="N971" s="5"/>
      <c r="O971" s="65">
        <v>1</v>
      </c>
      <c r="P971" s="65"/>
      <c r="Q971" s="65"/>
    </row>
    <row r="972" spans="1:17" ht="66" customHeight="1" x14ac:dyDescent="0.25">
      <c r="A972" s="5">
        <v>4</v>
      </c>
      <c r="B972" s="80" t="s">
        <v>2331</v>
      </c>
      <c r="C972" s="14" t="s">
        <v>2332</v>
      </c>
      <c r="D972" s="5" t="s">
        <v>2333</v>
      </c>
      <c r="E972" s="14" t="s">
        <v>26</v>
      </c>
      <c r="F972" s="4" t="s">
        <v>13</v>
      </c>
      <c r="G972" s="5"/>
      <c r="H972" s="5"/>
      <c r="I972" s="81" t="s">
        <v>2320</v>
      </c>
      <c r="J972" s="5">
        <v>2026</v>
      </c>
      <c r="K972" s="17" t="s">
        <v>672</v>
      </c>
      <c r="L972" s="98">
        <v>46115</v>
      </c>
      <c r="M972" s="99">
        <v>47211</v>
      </c>
      <c r="N972" s="5" t="s">
        <v>2334</v>
      </c>
      <c r="O972" s="65"/>
      <c r="P972" s="65"/>
      <c r="Q972" s="65">
        <v>1</v>
      </c>
    </row>
    <row r="973" spans="1:17" ht="15.75" customHeight="1" x14ac:dyDescent="0.25">
      <c r="A973" s="3">
        <v>60</v>
      </c>
      <c r="B973" s="88" t="s">
        <v>2335</v>
      </c>
      <c r="C973" s="9">
        <f t="array" ref="C973">SUMPRODUCT(1/COUNTIF(C974:C975,C974:C975))</f>
        <v>2</v>
      </c>
      <c r="D973" s="3"/>
      <c r="E973" s="84">
        <f>SUM(F973:H973)</f>
        <v>2</v>
      </c>
      <c r="F973" s="85">
        <f t="shared" ref="F973:H973" si="116">COUNTA(F974:F975)</f>
        <v>2</v>
      </c>
      <c r="G973" s="3">
        <f t="shared" si="116"/>
        <v>0</v>
      </c>
      <c r="H973" s="3">
        <f t="shared" si="116"/>
        <v>0</v>
      </c>
      <c r="I973" s="3"/>
      <c r="J973" s="3"/>
      <c r="K973" s="3"/>
      <c r="L973" s="86"/>
      <c r="M973" s="87"/>
      <c r="N973" s="3"/>
      <c r="O973" s="1"/>
      <c r="P973" s="1"/>
      <c r="Q973" s="1"/>
    </row>
    <row r="974" spans="1:17" ht="15.75" customHeight="1" x14ac:dyDescent="0.25">
      <c r="A974" s="5">
        <v>1</v>
      </c>
      <c r="B974" s="80" t="s">
        <v>2336</v>
      </c>
      <c r="C974" s="5" t="s">
        <v>2337</v>
      </c>
      <c r="D974" s="5" t="s">
        <v>2338</v>
      </c>
      <c r="E974" s="14" t="s">
        <v>26</v>
      </c>
      <c r="F974" s="4" t="s">
        <v>13</v>
      </c>
      <c r="G974" s="5"/>
      <c r="H974" s="5"/>
      <c r="I974" s="81" t="s">
        <v>2339</v>
      </c>
      <c r="J974" s="5">
        <v>2024</v>
      </c>
      <c r="K974" s="17" t="s">
        <v>2326</v>
      </c>
      <c r="L974" s="23">
        <v>45641</v>
      </c>
      <c r="M974" s="24">
        <v>46736</v>
      </c>
      <c r="N974" s="5" t="s">
        <v>1682</v>
      </c>
      <c r="O974" s="65">
        <v>1</v>
      </c>
      <c r="P974" s="65"/>
      <c r="Q974" s="65"/>
    </row>
    <row r="975" spans="1:17" ht="15.75" customHeight="1" x14ac:dyDescent="0.25">
      <c r="A975" s="5">
        <v>2</v>
      </c>
      <c r="B975" s="80" t="s">
        <v>2340</v>
      </c>
      <c r="C975" s="5" t="s">
        <v>2341</v>
      </c>
      <c r="D975" s="5" t="s">
        <v>2338</v>
      </c>
      <c r="E975" s="14" t="s">
        <v>26</v>
      </c>
      <c r="F975" s="4" t="s">
        <v>13</v>
      </c>
      <c r="G975" s="5"/>
      <c r="H975" s="5"/>
      <c r="I975" s="81" t="s">
        <v>2342</v>
      </c>
      <c r="J975" s="5">
        <v>2023</v>
      </c>
      <c r="K975" s="17" t="s">
        <v>2321</v>
      </c>
      <c r="L975" s="23">
        <v>45244</v>
      </c>
      <c r="M975" s="24">
        <v>46340</v>
      </c>
      <c r="N975" s="5"/>
      <c r="O975" s="65"/>
      <c r="P975" s="65"/>
      <c r="Q975" s="65">
        <v>1</v>
      </c>
    </row>
    <row r="976" spans="1:17" ht="15.75" customHeight="1" x14ac:dyDescent="0.25">
      <c r="A976" s="95">
        <v>61</v>
      </c>
      <c r="B976" s="88" t="s">
        <v>2343</v>
      </c>
      <c r="C976" s="9">
        <f t="array" ref="C976">SUMPRODUCT(1/COUNTIF(C977,C977))</f>
        <v>1</v>
      </c>
      <c r="D976" s="5"/>
      <c r="E976" s="84">
        <f>SUM(F976:H976)</f>
        <v>1</v>
      </c>
      <c r="F976" s="85">
        <f t="shared" ref="F976:H976" si="117">COUNTA(F977)</f>
        <v>1</v>
      </c>
      <c r="G976" s="3">
        <f t="shared" si="117"/>
        <v>0</v>
      </c>
      <c r="H976" s="3">
        <f t="shared" si="117"/>
        <v>0</v>
      </c>
      <c r="I976" s="5"/>
      <c r="J976" s="5"/>
      <c r="K976" s="5"/>
      <c r="L976" s="78"/>
      <c r="M976" s="79"/>
      <c r="N976" s="5"/>
      <c r="O976" s="65"/>
      <c r="P976" s="65"/>
      <c r="Q976" s="65"/>
    </row>
    <row r="977" spans="1:17" ht="15.75" customHeight="1" x14ac:dyDescent="0.25">
      <c r="A977" s="5">
        <v>1</v>
      </c>
      <c r="B977" s="80" t="s">
        <v>2344</v>
      </c>
      <c r="C977" s="5" t="s">
        <v>2345</v>
      </c>
      <c r="D977" s="5" t="s">
        <v>2346</v>
      </c>
      <c r="E977" s="14" t="s">
        <v>26</v>
      </c>
      <c r="F977" s="4" t="s">
        <v>13</v>
      </c>
      <c r="G977" s="5"/>
      <c r="H977" s="5"/>
      <c r="I977" s="5"/>
      <c r="J977" s="5">
        <v>2024</v>
      </c>
      <c r="K977" s="17" t="s">
        <v>2347</v>
      </c>
      <c r="L977" s="18">
        <v>45517</v>
      </c>
      <c r="M977" s="19">
        <v>46612</v>
      </c>
      <c r="N977" s="5"/>
      <c r="O977" s="65">
        <v>1</v>
      </c>
      <c r="P977" s="65"/>
      <c r="Q977" s="65"/>
    </row>
    <row r="978" spans="1:17" ht="15.75" customHeight="1" x14ac:dyDescent="0.25">
      <c r="A978" s="76">
        <v>62</v>
      </c>
      <c r="B978" s="88" t="s">
        <v>2348</v>
      </c>
      <c r="C978" s="9">
        <f t="array" ref="C978">SUMPRODUCT(1/COUNTIF(C979,C979))</f>
        <v>1</v>
      </c>
      <c r="D978" s="3"/>
      <c r="E978" s="84">
        <f>SUM(F978:H978)</f>
        <v>1</v>
      </c>
      <c r="F978" s="85">
        <f t="shared" ref="F978:H978" si="118">COUNTA(F979)</f>
        <v>1</v>
      </c>
      <c r="G978" s="85">
        <f t="shared" si="118"/>
        <v>0</v>
      </c>
      <c r="H978" s="85">
        <f t="shared" si="118"/>
        <v>0</v>
      </c>
      <c r="I978" s="3"/>
      <c r="J978" s="3"/>
      <c r="K978" s="3"/>
      <c r="L978" s="86"/>
      <c r="M978" s="87"/>
      <c r="N978" s="3"/>
      <c r="O978" s="1"/>
      <c r="P978" s="1"/>
      <c r="Q978" s="1"/>
    </row>
    <row r="979" spans="1:17" ht="15.75" customHeight="1" x14ac:dyDescent="0.25">
      <c r="A979" s="3">
        <v>1</v>
      </c>
      <c r="B979" s="80" t="s">
        <v>2349</v>
      </c>
      <c r="C979" s="14" t="s">
        <v>2350</v>
      </c>
      <c r="D979" s="5" t="s">
        <v>2348</v>
      </c>
      <c r="E979" s="14" t="s">
        <v>26</v>
      </c>
      <c r="F979" s="4" t="s">
        <v>13</v>
      </c>
      <c r="G979" s="3"/>
      <c r="H979" s="3"/>
      <c r="I979" s="81" t="s">
        <v>2351</v>
      </c>
      <c r="J979" s="5">
        <v>2025</v>
      </c>
      <c r="K979" s="41" t="s">
        <v>336</v>
      </c>
      <c r="L979" s="23">
        <v>46020</v>
      </c>
      <c r="M979" s="24">
        <v>47116</v>
      </c>
      <c r="N979" s="3"/>
      <c r="O979" s="1"/>
      <c r="P979" s="1"/>
      <c r="Q979" s="1">
        <v>1</v>
      </c>
    </row>
    <row r="980" spans="1:17" ht="15.75" customHeight="1" x14ac:dyDescent="0.25">
      <c r="A980" s="3">
        <v>63</v>
      </c>
      <c r="B980" s="88" t="s">
        <v>2352</v>
      </c>
      <c r="C980" s="9"/>
      <c r="D980" s="3"/>
      <c r="E980" s="9"/>
      <c r="F980" s="85"/>
      <c r="G980" s="3"/>
      <c r="H980" s="3"/>
      <c r="I980" s="3"/>
      <c r="J980" s="3"/>
      <c r="K980" s="3"/>
      <c r="L980" s="86"/>
      <c r="M980" s="87"/>
      <c r="N980" s="3"/>
      <c r="O980" s="1"/>
      <c r="P980" s="1"/>
      <c r="Q980" s="1"/>
    </row>
    <row r="981" spans="1:17" ht="15.75" customHeight="1" x14ac:dyDescent="0.25">
      <c r="A981" s="3">
        <v>64</v>
      </c>
      <c r="B981" s="88" t="s">
        <v>2353</v>
      </c>
      <c r="C981" s="9">
        <f t="array" ref="C981">SUMPRODUCT(1/COUNTIF(C982,C982))</f>
        <v>1</v>
      </c>
      <c r="D981" s="3"/>
      <c r="E981" s="84">
        <f>SUM(F981:H981)</f>
        <v>1</v>
      </c>
      <c r="F981" s="85">
        <f t="shared" ref="F981:H981" si="119">COUNTA(F982)</f>
        <v>1</v>
      </c>
      <c r="G981" s="3">
        <f t="shared" si="119"/>
        <v>0</v>
      </c>
      <c r="H981" s="3">
        <f t="shared" si="119"/>
        <v>0</v>
      </c>
      <c r="I981" s="3"/>
      <c r="J981" s="3"/>
      <c r="K981" s="3"/>
      <c r="L981" s="86"/>
      <c r="M981" s="87"/>
      <c r="N981" s="3"/>
      <c r="O981" s="1"/>
      <c r="P981" s="1"/>
      <c r="Q981" s="1"/>
    </row>
    <row r="982" spans="1:17" ht="15.75" customHeight="1" x14ac:dyDescent="0.25">
      <c r="A982" s="5">
        <v>1</v>
      </c>
      <c r="B982" s="80" t="s">
        <v>276</v>
      </c>
      <c r="C982" s="5" t="s">
        <v>2354</v>
      </c>
      <c r="D982" s="5" t="s">
        <v>2355</v>
      </c>
      <c r="E982" s="14" t="s">
        <v>26</v>
      </c>
      <c r="F982" s="4" t="s">
        <v>13</v>
      </c>
      <c r="G982" s="5"/>
      <c r="H982" s="5"/>
      <c r="I982" s="81" t="s">
        <v>2356</v>
      </c>
      <c r="J982" s="5">
        <v>2023</v>
      </c>
      <c r="K982" s="17" t="s">
        <v>2357</v>
      </c>
      <c r="L982" s="23">
        <v>45244</v>
      </c>
      <c r="M982" s="24">
        <v>46340</v>
      </c>
      <c r="N982" s="5"/>
      <c r="O982" s="65">
        <v>1</v>
      </c>
      <c r="P982" s="65"/>
      <c r="Q982" s="65"/>
    </row>
    <row r="983" spans="1:17" ht="15.75" customHeight="1" x14ac:dyDescent="0.25">
      <c r="A983" s="3">
        <v>65</v>
      </c>
      <c r="B983" s="88" t="s">
        <v>2358</v>
      </c>
      <c r="C983" s="9"/>
      <c r="D983" s="3"/>
      <c r="E983" s="9"/>
      <c r="F983" s="85"/>
      <c r="G983" s="3"/>
      <c r="H983" s="3"/>
      <c r="I983" s="3"/>
      <c r="J983" s="3"/>
      <c r="K983" s="3"/>
      <c r="L983" s="86"/>
      <c r="M983" s="87"/>
      <c r="N983" s="3"/>
      <c r="O983" s="1"/>
      <c r="P983" s="1"/>
      <c r="Q983" s="1"/>
    </row>
    <row r="984" spans="1:17" ht="15.75" customHeight="1" x14ac:dyDescent="0.25">
      <c r="A984" s="76">
        <v>66</v>
      </c>
      <c r="B984" s="94" t="s">
        <v>2359</v>
      </c>
      <c r="C984" s="9"/>
      <c r="D984" s="3"/>
      <c r="E984" s="9"/>
      <c r="F984" s="85"/>
      <c r="G984" s="3"/>
      <c r="H984" s="3"/>
      <c r="I984" s="3"/>
      <c r="J984" s="3"/>
      <c r="K984" s="3"/>
      <c r="L984" s="86"/>
      <c r="M984" s="87"/>
      <c r="N984" s="3"/>
      <c r="O984" s="1"/>
      <c r="P984" s="1"/>
      <c r="Q984" s="1"/>
    </row>
    <row r="985" spans="1:17" ht="15.75" customHeight="1" x14ac:dyDescent="0.25">
      <c r="A985" s="76">
        <v>67</v>
      </c>
      <c r="B985" s="94" t="s">
        <v>2360</v>
      </c>
      <c r="C985" s="9"/>
      <c r="D985" s="3"/>
      <c r="E985" s="9"/>
      <c r="F985" s="85"/>
      <c r="G985" s="3"/>
      <c r="H985" s="3"/>
      <c r="I985" s="3"/>
      <c r="J985" s="3"/>
      <c r="K985" s="3"/>
      <c r="L985" s="86"/>
      <c r="M985" s="87"/>
      <c r="N985" s="3"/>
      <c r="O985" s="1"/>
      <c r="P985" s="1"/>
      <c r="Q985" s="1"/>
    </row>
    <row r="986" spans="1:17" ht="15.75" customHeight="1" x14ac:dyDescent="0.25">
      <c r="A986" s="69" t="s">
        <v>2361</v>
      </c>
      <c r="B986" s="100">
        <f>SUM(F986:H986)</f>
        <v>422</v>
      </c>
      <c r="C986" s="69">
        <f>SUM(C497:C985)</f>
        <v>182</v>
      </c>
      <c r="D986" s="69"/>
      <c r="E986" s="69"/>
      <c r="F986" s="69">
        <f>COUNTIF(F497:F985,"3 sao")</f>
        <v>363</v>
      </c>
      <c r="G986" s="69">
        <f>COUNTIF(G498:G985,"4 sao")</f>
        <v>49</v>
      </c>
      <c r="H986" s="69">
        <f>COUNTIF(H498:H985,"5 sao")</f>
        <v>10</v>
      </c>
      <c r="I986" s="70"/>
      <c r="J986" s="71"/>
      <c r="K986" s="5"/>
      <c r="L986" s="78"/>
      <c r="M986" s="79"/>
      <c r="N986" s="3"/>
      <c r="O986" s="1"/>
      <c r="P986" s="1"/>
      <c r="Q986" s="1"/>
    </row>
    <row r="987" spans="1:17" ht="15.75" customHeight="1" x14ac:dyDescent="0.25">
      <c r="A987" s="101">
        <v>68</v>
      </c>
      <c r="B987" s="102" t="s">
        <v>2362</v>
      </c>
      <c r="C987" s="103"/>
      <c r="D987" s="103"/>
      <c r="E987" s="103"/>
      <c r="F987" s="101"/>
      <c r="G987" s="101"/>
      <c r="H987" s="101"/>
      <c r="I987" s="103"/>
      <c r="J987" s="103"/>
      <c r="K987" s="103"/>
      <c r="L987" s="103"/>
      <c r="M987" s="104"/>
      <c r="N987" s="101"/>
      <c r="O987" s="105"/>
      <c r="P987" s="105"/>
      <c r="Q987" s="105"/>
    </row>
    <row r="988" spans="1:17" ht="15.75" customHeight="1" x14ac:dyDescent="0.25">
      <c r="A988" s="101">
        <v>69</v>
      </c>
      <c r="B988" s="102" t="s">
        <v>2363</v>
      </c>
      <c r="C988" s="103"/>
      <c r="D988" s="103"/>
      <c r="E988" s="103"/>
      <c r="F988" s="101"/>
      <c r="G988" s="101"/>
      <c r="H988" s="101"/>
      <c r="I988" s="103"/>
      <c r="J988" s="103"/>
      <c r="K988" s="103"/>
      <c r="L988" s="103"/>
      <c r="M988" s="104"/>
      <c r="N988" s="101"/>
      <c r="O988" s="105"/>
      <c r="P988" s="105"/>
      <c r="Q988" s="105"/>
    </row>
    <row r="989" spans="1:17" ht="15.75" customHeight="1" x14ac:dyDescent="0.25">
      <c r="A989" s="101">
        <v>70</v>
      </c>
      <c r="B989" s="102" t="s">
        <v>2364</v>
      </c>
      <c r="C989" s="103"/>
      <c r="D989" s="103"/>
      <c r="E989" s="103"/>
      <c r="F989" s="101"/>
      <c r="G989" s="101"/>
      <c r="H989" s="101"/>
      <c r="I989" s="103"/>
      <c r="J989" s="103"/>
      <c r="K989" s="103"/>
      <c r="L989" s="103"/>
      <c r="M989" s="104"/>
      <c r="N989" s="101"/>
      <c r="O989" s="105"/>
      <c r="P989" s="105"/>
      <c r="Q989" s="105"/>
    </row>
    <row r="990" spans="1:17" ht="15.75" customHeight="1" x14ac:dyDescent="0.25">
      <c r="A990" s="101">
        <v>71</v>
      </c>
      <c r="B990" s="106" t="s">
        <v>2365</v>
      </c>
      <c r="C990" s="103"/>
      <c r="D990" s="103"/>
      <c r="E990" s="103"/>
      <c r="F990" s="101"/>
      <c r="G990" s="101"/>
      <c r="H990" s="101"/>
      <c r="I990" s="103"/>
      <c r="J990" s="103"/>
      <c r="K990" s="103"/>
      <c r="L990" s="103"/>
      <c r="M990" s="104"/>
      <c r="N990" s="101"/>
      <c r="O990" s="105"/>
      <c r="P990" s="105"/>
      <c r="Q990" s="105"/>
    </row>
    <row r="991" spans="1:17" ht="15.75" customHeight="1" x14ac:dyDescent="0.25">
      <c r="A991" s="101">
        <v>72</v>
      </c>
      <c r="B991" s="106" t="s">
        <v>2366</v>
      </c>
      <c r="C991" s="103"/>
      <c r="D991" s="103"/>
      <c r="E991" s="103"/>
      <c r="F991" s="101"/>
      <c r="G991" s="101"/>
      <c r="H991" s="101"/>
      <c r="I991" s="103"/>
      <c r="J991" s="103"/>
      <c r="K991" s="103"/>
      <c r="L991" s="103"/>
      <c r="M991" s="104"/>
      <c r="N991" s="101"/>
      <c r="O991" s="105"/>
      <c r="P991" s="105"/>
      <c r="Q991" s="105"/>
    </row>
    <row r="992" spans="1:17" ht="15.75" customHeight="1" x14ac:dyDescent="0.25">
      <c r="A992" s="101">
        <v>73</v>
      </c>
      <c r="B992" s="102" t="s">
        <v>2367</v>
      </c>
      <c r="C992" s="103"/>
      <c r="D992" s="103"/>
      <c r="E992" s="103"/>
      <c r="F992" s="101"/>
      <c r="G992" s="101"/>
      <c r="H992" s="101"/>
      <c r="I992" s="103"/>
      <c r="J992" s="103"/>
      <c r="K992" s="103"/>
      <c r="L992" s="103"/>
      <c r="M992" s="104"/>
      <c r="N992" s="101"/>
      <c r="O992" s="105"/>
      <c r="P992" s="105"/>
      <c r="Q992" s="105"/>
    </row>
    <row r="993" spans="1:17" ht="15.75" customHeight="1" x14ac:dyDescent="0.25">
      <c r="A993" s="101">
        <v>74</v>
      </c>
      <c r="B993" s="102" t="s">
        <v>2368</v>
      </c>
      <c r="C993" s="103"/>
      <c r="D993" s="103"/>
      <c r="E993" s="103"/>
      <c r="F993" s="101"/>
      <c r="G993" s="101"/>
      <c r="H993" s="101"/>
      <c r="I993" s="103"/>
      <c r="J993" s="103"/>
      <c r="K993" s="103"/>
      <c r="L993" s="103"/>
      <c r="M993" s="104"/>
      <c r="N993" s="101"/>
      <c r="O993" s="105"/>
      <c r="P993" s="105"/>
      <c r="Q993" s="105"/>
    </row>
    <row r="994" spans="1:17" ht="15.75" customHeight="1" x14ac:dyDescent="0.25">
      <c r="A994" s="101">
        <v>75</v>
      </c>
      <c r="B994" s="102" t="s">
        <v>2369</v>
      </c>
      <c r="C994" s="103"/>
      <c r="D994" s="103"/>
      <c r="E994" s="103"/>
      <c r="F994" s="101"/>
      <c r="G994" s="101"/>
      <c r="H994" s="101"/>
      <c r="I994" s="103"/>
      <c r="J994" s="103"/>
      <c r="K994" s="103"/>
      <c r="L994" s="103"/>
      <c r="M994" s="104"/>
      <c r="N994" s="101"/>
      <c r="O994" s="105"/>
      <c r="P994" s="105"/>
      <c r="Q994" s="105"/>
    </row>
    <row r="995" spans="1:17" ht="15.75" customHeight="1" x14ac:dyDescent="0.25">
      <c r="A995" s="101">
        <v>76</v>
      </c>
      <c r="B995" s="102" t="s">
        <v>2370</v>
      </c>
      <c r="C995" s="103"/>
      <c r="D995" s="103"/>
      <c r="E995" s="103"/>
      <c r="F995" s="101"/>
      <c r="G995" s="101"/>
      <c r="H995" s="101"/>
      <c r="I995" s="103"/>
      <c r="J995" s="103"/>
      <c r="K995" s="103"/>
      <c r="L995" s="103"/>
      <c r="M995" s="104"/>
      <c r="N995" s="101"/>
      <c r="O995" s="105"/>
      <c r="P995" s="105"/>
      <c r="Q995" s="105"/>
    </row>
    <row r="996" spans="1:17" ht="15.75" customHeight="1" x14ac:dyDescent="0.25">
      <c r="A996" s="101">
        <v>77</v>
      </c>
      <c r="B996" s="102" t="s">
        <v>2371</v>
      </c>
      <c r="C996" s="103"/>
      <c r="D996" s="103"/>
      <c r="E996" s="103"/>
      <c r="F996" s="101"/>
      <c r="G996" s="101"/>
      <c r="H996" s="101"/>
      <c r="I996" s="103"/>
      <c r="J996" s="103"/>
      <c r="K996" s="103"/>
      <c r="L996" s="103"/>
      <c r="M996" s="104"/>
      <c r="N996" s="101"/>
      <c r="O996" s="105"/>
      <c r="P996" s="105"/>
      <c r="Q996" s="105"/>
    </row>
    <row r="997" spans="1:17" ht="15.75" customHeight="1" x14ac:dyDescent="0.25"/>
    <row r="998" spans="1:17" ht="15.75" customHeight="1" x14ac:dyDescent="0.25"/>
    <row r="999" spans="1:17" ht="15.75" customHeight="1" x14ac:dyDescent="0.25"/>
    <row r="1000" spans="1:17" ht="15.75" customHeight="1" x14ac:dyDescent="0.25"/>
  </sheetData>
  <mergeCells count="13">
    <mergeCell ref="N4:N5"/>
    <mergeCell ref="A1:N2"/>
    <mergeCell ref="A4:A5"/>
    <mergeCell ref="B4:B5"/>
    <mergeCell ref="C4:C5"/>
    <mergeCell ref="D4:D5"/>
    <mergeCell ref="E4:E5"/>
    <mergeCell ref="F4:H4"/>
    <mergeCell ref="I4:I5"/>
    <mergeCell ref="J4:J5"/>
    <mergeCell ref="K4:K5"/>
    <mergeCell ref="L4:L5"/>
    <mergeCell ref="M4:M5"/>
  </mergeCells>
  <conditionalFormatting sqref="J4:J33 K8:K17 L12:M12 L15:M15 K19:K22 L22:M22 K24:K26 L25:M26 K28:K32 K34:K36 K41 J46 K47:K48 K52 J54:J57 K55:K57 K61 J61:J64 K66 J66:J111 K68:K84 K96 K98:K119 J114:J117 J120:J123 K121:K126 K128:K130 J130:J134 K133:K134 K136:K137 J138:J152 K139:K154 J155:J182 K156:K169 K171:K188 J192:J203 K193:K204 J205:J207 K206:K207 K209:K210 J212:J213 K216 J217:J231 K218:K230 K232 J233 J236:J238 K236:K239 J242:J476 K243:K246 K248:K252 K256:K259 K261:K267 K271:K275 K277:K278 K280 K282:K284 K286:K291 K293:K297 K299:K303 K305:K308 K312:K315 K317:K322 K324:K336 K339:K344 K346:K349 K353:K354 K360:K364 K366:K369 K371:K374 K376:K380 K382 K384:K399 K401:K402 K404:K406 K408:K412 K414:K416 K418:K436 K438:K441 K443:K453 K455:K460 K464:K467 K469:K470 K472:K476 K478:K479 J480:J485 K481:K485 J496 L649:M649 J986">
    <cfRule type="cellIs" dxfId="2" priority="1" operator="lessThan">
      <formula>2022</formula>
    </cfRule>
  </conditionalFormatting>
  <hyperlinks>
    <hyperlink ref="K8" r:id="rId1" xr:uid="{00000000-0004-0000-0000-000000000000}"/>
    <hyperlink ref="K9" r:id="rId2" xr:uid="{00000000-0004-0000-0000-000001000000}"/>
    <hyperlink ref="K10" r:id="rId3" xr:uid="{00000000-0004-0000-0000-000002000000}"/>
    <hyperlink ref="K11" r:id="rId4" xr:uid="{00000000-0004-0000-0000-000003000000}"/>
    <hyperlink ref="K12" r:id="rId5" xr:uid="{00000000-0004-0000-0000-000004000000}"/>
    <hyperlink ref="K13" r:id="rId6" xr:uid="{00000000-0004-0000-0000-000005000000}"/>
    <hyperlink ref="K14" r:id="rId7" xr:uid="{00000000-0004-0000-0000-000006000000}"/>
    <hyperlink ref="K15" r:id="rId8" xr:uid="{00000000-0004-0000-0000-000007000000}"/>
    <hyperlink ref="K16" r:id="rId9" xr:uid="{00000000-0004-0000-0000-000008000000}"/>
    <hyperlink ref="K17" r:id="rId10" xr:uid="{00000000-0004-0000-0000-000009000000}"/>
    <hyperlink ref="K19" r:id="rId11" xr:uid="{00000000-0004-0000-0000-00000A000000}"/>
    <hyperlink ref="K20" r:id="rId12" xr:uid="{00000000-0004-0000-0000-00000B000000}"/>
    <hyperlink ref="K21" r:id="rId13" xr:uid="{00000000-0004-0000-0000-00000C000000}"/>
    <hyperlink ref="K22" r:id="rId14" xr:uid="{00000000-0004-0000-0000-00000D000000}"/>
    <hyperlink ref="K24" r:id="rId15" xr:uid="{00000000-0004-0000-0000-00000E000000}"/>
    <hyperlink ref="K25" r:id="rId16" xr:uid="{00000000-0004-0000-0000-00000F000000}"/>
    <hyperlink ref="K26" r:id="rId17" xr:uid="{00000000-0004-0000-0000-000010000000}"/>
    <hyperlink ref="K28" r:id="rId18" xr:uid="{00000000-0004-0000-0000-000011000000}"/>
    <hyperlink ref="K29" r:id="rId19" xr:uid="{00000000-0004-0000-0000-000012000000}"/>
    <hyperlink ref="K30" r:id="rId20" xr:uid="{00000000-0004-0000-0000-000013000000}"/>
    <hyperlink ref="K31" r:id="rId21" xr:uid="{00000000-0004-0000-0000-000014000000}"/>
    <hyperlink ref="K32" r:id="rId22" xr:uid="{00000000-0004-0000-0000-000015000000}"/>
    <hyperlink ref="K34" r:id="rId23" xr:uid="{00000000-0004-0000-0000-000016000000}"/>
    <hyperlink ref="K35" r:id="rId24" xr:uid="{00000000-0004-0000-0000-000017000000}"/>
    <hyperlink ref="K36" r:id="rId25" xr:uid="{00000000-0004-0000-0000-000018000000}"/>
    <hyperlink ref="K37" r:id="rId26" xr:uid="{00000000-0004-0000-0000-000019000000}"/>
    <hyperlink ref="K38" r:id="rId27" xr:uid="{00000000-0004-0000-0000-00001A000000}"/>
    <hyperlink ref="K39" r:id="rId28" xr:uid="{00000000-0004-0000-0000-00001B000000}"/>
    <hyperlink ref="K40" r:id="rId29" xr:uid="{00000000-0004-0000-0000-00001C000000}"/>
    <hyperlink ref="K41" r:id="rId30" xr:uid="{00000000-0004-0000-0000-00001D000000}"/>
    <hyperlink ref="K42" r:id="rId31" xr:uid="{00000000-0004-0000-0000-00001E000000}"/>
    <hyperlink ref="K43" r:id="rId32" xr:uid="{00000000-0004-0000-0000-00001F000000}"/>
    <hyperlink ref="K44" r:id="rId33" xr:uid="{00000000-0004-0000-0000-000020000000}"/>
    <hyperlink ref="K45" r:id="rId34" xr:uid="{00000000-0004-0000-0000-000021000000}"/>
    <hyperlink ref="K47" r:id="rId35" xr:uid="{00000000-0004-0000-0000-000022000000}"/>
    <hyperlink ref="K48" r:id="rId36" xr:uid="{00000000-0004-0000-0000-000023000000}"/>
    <hyperlink ref="K49" r:id="rId37" xr:uid="{00000000-0004-0000-0000-000024000000}"/>
    <hyperlink ref="K50" r:id="rId38" xr:uid="{00000000-0004-0000-0000-000025000000}"/>
    <hyperlink ref="K51" r:id="rId39" xr:uid="{00000000-0004-0000-0000-000026000000}"/>
    <hyperlink ref="K53" r:id="rId40" xr:uid="{00000000-0004-0000-0000-000027000000}"/>
    <hyperlink ref="K55" r:id="rId41" xr:uid="{00000000-0004-0000-0000-000028000000}"/>
    <hyperlink ref="K56" r:id="rId42" xr:uid="{00000000-0004-0000-0000-000029000000}"/>
    <hyperlink ref="K57" r:id="rId43" xr:uid="{00000000-0004-0000-0000-00002A000000}"/>
    <hyperlink ref="K58" r:id="rId44" xr:uid="{00000000-0004-0000-0000-00002B000000}"/>
    <hyperlink ref="K59" r:id="rId45" xr:uid="{00000000-0004-0000-0000-00002C000000}"/>
    <hyperlink ref="K60" r:id="rId46" xr:uid="{00000000-0004-0000-0000-00002D000000}"/>
    <hyperlink ref="J61" r:id="rId47" xr:uid="{00000000-0004-0000-0000-00002E000000}"/>
    <hyperlink ref="K61" r:id="rId48" xr:uid="{00000000-0004-0000-0000-00002F000000}"/>
    <hyperlink ref="K63" r:id="rId49" xr:uid="{00000000-0004-0000-0000-000030000000}"/>
    <hyperlink ref="K64" r:id="rId50" xr:uid="{00000000-0004-0000-0000-000031000000}"/>
    <hyperlink ref="K65" r:id="rId51" xr:uid="{00000000-0004-0000-0000-000032000000}"/>
    <hyperlink ref="J66" r:id="rId52" xr:uid="{00000000-0004-0000-0000-000033000000}"/>
    <hyperlink ref="K66" r:id="rId53" xr:uid="{00000000-0004-0000-0000-000034000000}"/>
    <hyperlink ref="K68" r:id="rId54" xr:uid="{00000000-0004-0000-0000-000035000000}"/>
    <hyperlink ref="K69" r:id="rId55" xr:uid="{00000000-0004-0000-0000-000036000000}"/>
    <hyperlink ref="K70" r:id="rId56" xr:uid="{00000000-0004-0000-0000-000037000000}"/>
    <hyperlink ref="K71" r:id="rId57" xr:uid="{00000000-0004-0000-0000-000038000000}"/>
    <hyperlink ref="J72" r:id="rId58" xr:uid="{00000000-0004-0000-0000-000039000000}"/>
    <hyperlink ref="K72" r:id="rId59" xr:uid="{00000000-0004-0000-0000-00003A000000}"/>
    <hyperlink ref="K73" r:id="rId60" xr:uid="{00000000-0004-0000-0000-00003B000000}"/>
    <hyperlink ref="K74" r:id="rId61" xr:uid="{00000000-0004-0000-0000-00003C000000}"/>
    <hyperlink ref="K75" r:id="rId62" xr:uid="{00000000-0004-0000-0000-00003D000000}"/>
    <hyperlink ref="K76" r:id="rId63" xr:uid="{00000000-0004-0000-0000-00003E000000}"/>
    <hyperlink ref="K77" r:id="rId64" xr:uid="{00000000-0004-0000-0000-00003F000000}"/>
    <hyperlink ref="K78" r:id="rId65" xr:uid="{00000000-0004-0000-0000-000040000000}"/>
    <hyperlink ref="K79" r:id="rId66" xr:uid="{00000000-0004-0000-0000-000041000000}"/>
    <hyperlink ref="K80" r:id="rId67" xr:uid="{00000000-0004-0000-0000-000042000000}"/>
    <hyperlink ref="K81" r:id="rId68" xr:uid="{00000000-0004-0000-0000-000043000000}"/>
    <hyperlink ref="K82" r:id="rId69" xr:uid="{00000000-0004-0000-0000-000044000000}"/>
    <hyperlink ref="K83" r:id="rId70" xr:uid="{00000000-0004-0000-0000-000045000000}"/>
    <hyperlink ref="K84" r:id="rId71" xr:uid="{00000000-0004-0000-0000-000046000000}"/>
    <hyperlink ref="K85" r:id="rId72" xr:uid="{00000000-0004-0000-0000-000047000000}"/>
    <hyperlink ref="K86" r:id="rId73" xr:uid="{00000000-0004-0000-0000-000048000000}"/>
    <hyperlink ref="K87" r:id="rId74" xr:uid="{00000000-0004-0000-0000-000049000000}"/>
    <hyperlink ref="K88" r:id="rId75" xr:uid="{00000000-0004-0000-0000-00004A000000}"/>
    <hyperlink ref="K89" r:id="rId76" xr:uid="{00000000-0004-0000-0000-00004B000000}"/>
    <hyperlink ref="K90" r:id="rId77" xr:uid="{00000000-0004-0000-0000-00004C000000}"/>
    <hyperlink ref="K91" r:id="rId78" xr:uid="{00000000-0004-0000-0000-00004D000000}"/>
    <hyperlink ref="K92" r:id="rId79" xr:uid="{00000000-0004-0000-0000-00004E000000}"/>
    <hyperlink ref="K93" r:id="rId80" xr:uid="{00000000-0004-0000-0000-00004F000000}"/>
    <hyperlink ref="K94" r:id="rId81" xr:uid="{00000000-0004-0000-0000-000050000000}"/>
    <hyperlink ref="K95" r:id="rId82" xr:uid="{00000000-0004-0000-0000-000051000000}"/>
    <hyperlink ref="K96" r:id="rId83" xr:uid="{00000000-0004-0000-0000-000052000000}"/>
    <hyperlink ref="J98" r:id="rId84" xr:uid="{00000000-0004-0000-0000-000053000000}"/>
    <hyperlink ref="K98" r:id="rId85" xr:uid="{00000000-0004-0000-0000-000054000000}"/>
    <hyperlink ref="K99" r:id="rId86" xr:uid="{00000000-0004-0000-0000-000055000000}"/>
    <hyperlink ref="K100" r:id="rId87" xr:uid="{00000000-0004-0000-0000-000056000000}"/>
    <hyperlink ref="K101" r:id="rId88" xr:uid="{00000000-0004-0000-0000-000057000000}"/>
    <hyperlink ref="K102" r:id="rId89" xr:uid="{00000000-0004-0000-0000-000058000000}"/>
    <hyperlink ref="K103" r:id="rId90" xr:uid="{00000000-0004-0000-0000-000059000000}"/>
    <hyperlink ref="J104" r:id="rId91" xr:uid="{00000000-0004-0000-0000-00005A000000}"/>
    <hyperlink ref="K104" r:id="rId92" xr:uid="{00000000-0004-0000-0000-00005B000000}"/>
    <hyperlink ref="K105" r:id="rId93" xr:uid="{00000000-0004-0000-0000-00005C000000}"/>
    <hyperlink ref="J106" r:id="rId94" xr:uid="{00000000-0004-0000-0000-00005D000000}"/>
    <hyperlink ref="K106" r:id="rId95" xr:uid="{00000000-0004-0000-0000-00005E000000}"/>
    <hyperlink ref="K107" r:id="rId96" xr:uid="{00000000-0004-0000-0000-00005F000000}"/>
    <hyperlink ref="J108" r:id="rId97" xr:uid="{00000000-0004-0000-0000-000060000000}"/>
    <hyperlink ref="K108" r:id="rId98" xr:uid="{00000000-0004-0000-0000-000061000000}"/>
    <hyperlink ref="K109" r:id="rId99" xr:uid="{00000000-0004-0000-0000-000062000000}"/>
    <hyperlink ref="K110" r:id="rId100" xr:uid="{00000000-0004-0000-0000-000063000000}"/>
    <hyperlink ref="K111" r:id="rId101" xr:uid="{00000000-0004-0000-0000-000064000000}"/>
    <hyperlink ref="K112" r:id="rId102" xr:uid="{00000000-0004-0000-0000-000065000000}"/>
    <hyperlink ref="K113" r:id="rId103" xr:uid="{00000000-0004-0000-0000-000066000000}"/>
    <hyperlink ref="K114" r:id="rId104" xr:uid="{00000000-0004-0000-0000-000067000000}"/>
    <hyperlink ref="K115" r:id="rId105" xr:uid="{00000000-0004-0000-0000-000068000000}"/>
    <hyperlink ref="K116" r:id="rId106" xr:uid="{00000000-0004-0000-0000-000069000000}"/>
    <hyperlink ref="K117" r:id="rId107" xr:uid="{00000000-0004-0000-0000-00006A000000}"/>
    <hyperlink ref="K118" r:id="rId108" xr:uid="{00000000-0004-0000-0000-00006B000000}"/>
    <hyperlink ref="K119" r:id="rId109" xr:uid="{00000000-0004-0000-0000-00006C000000}"/>
    <hyperlink ref="K121" r:id="rId110" xr:uid="{00000000-0004-0000-0000-00006D000000}"/>
    <hyperlink ref="K122" r:id="rId111" xr:uid="{00000000-0004-0000-0000-00006E000000}"/>
    <hyperlink ref="K123" r:id="rId112" xr:uid="{00000000-0004-0000-0000-00006F000000}"/>
    <hyperlink ref="K124" r:id="rId113" xr:uid="{00000000-0004-0000-0000-000070000000}"/>
    <hyperlink ref="K125" r:id="rId114" xr:uid="{00000000-0004-0000-0000-000071000000}"/>
    <hyperlink ref="K126" r:id="rId115" xr:uid="{00000000-0004-0000-0000-000072000000}"/>
    <hyperlink ref="K127" r:id="rId116" xr:uid="{00000000-0004-0000-0000-000073000000}"/>
    <hyperlink ref="K128" r:id="rId117" xr:uid="{00000000-0004-0000-0000-000074000000}"/>
    <hyperlink ref="K129" r:id="rId118" xr:uid="{00000000-0004-0000-0000-000075000000}"/>
    <hyperlink ref="K130" r:id="rId119" xr:uid="{00000000-0004-0000-0000-000076000000}"/>
    <hyperlink ref="K131" r:id="rId120" xr:uid="{00000000-0004-0000-0000-000077000000}"/>
    <hyperlink ref="K133" r:id="rId121" xr:uid="{00000000-0004-0000-0000-000078000000}"/>
    <hyperlink ref="K134" r:id="rId122" xr:uid="{00000000-0004-0000-0000-000079000000}"/>
    <hyperlink ref="J135" r:id="rId123" xr:uid="{00000000-0004-0000-0000-00007A000000}"/>
    <hyperlink ref="K135" r:id="rId124" xr:uid="{00000000-0004-0000-0000-00007B000000}"/>
    <hyperlink ref="K136" r:id="rId125" xr:uid="{00000000-0004-0000-0000-00007C000000}"/>
    <hyperlink ref="K137" r:id="rId126" xr:uid="{00000000-0004-0000-0000-00007D000000}"/>
    <hyperlink ref="K139" r:id="rId127" xr:uid="{00000000-0004-0000-0000-00007E000000}"/>
    <hyperlink ref="K140" r:id="rId128" xr:uid="{00000000-0004-0000-0000-00007F000000}"/>
    <hyperlink ref="K141" r:id="rId129" xr:uid="{00000000-0004-0000-0000-000080000000}"/>
    <hyperlink ref="K142" r:id="rId130" xr:uid="{00000000-0004-0000-0000-000081000000}"/>
    <hyperlink ref="J143" r:id="rId131" xr:uid="{00000000-0004-0000-0000-000082000000}"/>
    <hyperlink ref="K143" r:id="rId132" xr:uid="{00000000-0004-0000-0000-000083000000}"/>
    <hyperlink ref="K144" r:id="rId133" xr:uid="{00000000-0004-0000-0000-000084000000}"/>
    <hyperlink ref="K145" r:id="rId134" xr:uid="{00000000-0004-0000-0000-000085000000}"/>
    <hyperlink ref="K146" r:id="rId135" xr:uid="{00000000-0004-0000-0000-000086000000}"/>
    <hyperlink ref="K147" r:id="rId136" xr:uid="{00000000-0004-0000-0000-000087000000}"/>
    <hyperlink ref="K148" r:id="rId137" xr:uid="{00000000-0004-0000-0000-000088000000}"/>
    <hyperlink ref="K149" r:id="rId138" xr:uid="{00000000-0004-0000-0000-000089000000}"/>
    <hyperlink ref="K150" r:id="rId139" xr:uid="{00000000-0004-0000-0000-00008A000000}"/>
    <hyperlink ref="K151" r:id="rId140" xr:uid="{00000000-0004-0000-0000-00008B000000}"/>
    <hyperlink ref="K152" r:id="rId141" xr:uid="{00000000-0004-0000-0000-00008C000000}"/>
    <hyperlink ref="K153" r:id="rId142" xr:uid="{00000000-0004-0000-0000-00008D000000}"/>
    <hyperlink ref="K154" r:id="rId143" xr:uid="{00000000-0004-0000-0000-00008E000000}"/>
    <hyperlink ref="J156" r:id="rId144" xr:uid="{00000000-0004-0000-0000-00008F000000}"/>
    <hyperlink ref="K156" r:id="rId145" xr:uid="{00000000-0004-0000-0000-000090000000}"/>
    <hyperlink ref="J157" r:id="rId146" xr:uid="{00000000-0004-0000-0000-000091000000}"/>
    <hyperlink ref="K157" r:id="rId147" xr:uid="{00000000-0004-0000-0000-000092000000}"/>
    <hyperlink ref="J158" r:id="rId148" xr:uid="{00000000-0004-0000-0000-000093000000}"/>
    <hyperlink ref="K158" r:id="rId149" xr:uid="{00000000-0004-0000-0000-000094000000}"/>
    <hyperlink ref="J159" r:id="rId150" xr:uid="{00000000-0004-0000-0000-000095000000}"/>
    <hyperlink ref="K159" r:id="rId151" xr:uid="{00000000-0004-0000-0000-000096000000}"/>
    <hyperlink ref="J160" r:id="rId152" xr:uid="{00000000-0004-0000-0000-000097000000}"/>
    <hyperlink ref="K160" r:id="rId153" xr:uid="{00000000-0004-0000-0000-000098000000}"/>
    <hyperlink ref="J161" r:id="rId154" xr:uid="{00000000-0004-0000-0000-000099000000}"/>
    <hyperlink ref="K161" r:id="rId155" xr:uid="{00000000-0004-0000-0000-00009A000000}"/>
    <hyperlink ref="J162" r:id="rId156" xr:uid="{00000000-0004-0000-0000-00009B000000}"/>
    <hyperlink ref="K162" r:id="rId157" xr:uid="{00000000-0004-0000-0000-00009C000000}"/>
    <hyperlink ref="J163" r:id="rId158" xr:uid="{00000000-0004-0000-0000-00009D000000}"/>
    <hyperlink ref="K163" r:id="rId159" xr:uid="{00000000-0004-0000-0000-00009E000000}"/>
    <hyperlink ref="J164" r:id="rId160" xr:uid="{00000000-0004-0000-0000-00009F000000}"/>
    <hyperlink ref="K164" r:id="rId161" xr:uid="{00000000-0004-0000-0000-0000A0000000}"/>
    <hyperlink ref="J165" r:id="rId162" xr:uid="{00000000-0004-0000-0000-0000A1000000}"/>
    <hyperlink ref="K165" r:id="rId163" xr:uid="{00000000-0004-0000-0000-0000A2000000}"/>
    <hyperlink ref="J166" r:id="rId164" xr:uid="{00000000-0004-0000-0000-0000A3000000}"/>
    <hyperlink ref="K166" r:id="rId165" xr:uid="{00000000-0004-0000-0000-0000A4000000}"/>
    <hyperlink ref="J167" r:id="rId166" xr:uid="{00000000-0004-0000-0000-0000A5000000}"/>
    <hyperlink ref="K167" r:id="rId167" xr:uid="{00000000-0004-0000-0000-0000A6000000}"/>
    <hyperlink ref="J168" r:id="rId168" xr:uid="{00000000-0004-0000-0000-0000A7000000}"/>
    <hyperlink ref="K168" r:id="rId169" xr:uid="{00000000-0004-0000-0000-0000A8000000}"/>
    <hyperlink ref="J169" r:id="rId170" xr:uid="{00000000-0004-0000-0000-0000A9000000}"/>
    <hyperlink ref="K169" r:id="rId171" xr:uid="{00000000-0004-0000-0000-0000AA000000}"/>
    <hyperlink ref="K171" r:id="rId172" xr:uid="{00000000-0004-0000-0000-0000AB000000}"/>
    <hyperlink ref="K172" r:id="rId173" xr:uid="{00000000-0004-0000-0000-0000AC000000}"/>
    <hyperlink ref="K173" r:id="rId174" xr:uid="{00000000-0004-0000-0000-0000AD000000}"/>
    <hyperlink ref="K174" r:id="rId175" xr:uid="{00000000-0004-0000-0000-0000AE000000}"/>
    <hyperlink ref="K175" r:id="rId176" xr:uid="{00000000-0004-0000-0000-0000AF000000}"/>
    <hyperlink ref="J176" r:id="rId177" xr:uid="{00000000-0004-0000-0000-0000B0000000}"/>
    <hyperlink ref="K176" r:id="rId178" xr:uid="{00000000-0004-0000-0000-0000B1000000}"/>
    <hyperlink ref="J177" r:id="rId179" xr:uid="{00000000-0004-0000-0000-0000B2000000}"/>
    <hyperlink ref="K177" r:id="rId180" xr:uid="{00000000-0004-0000-0000-0000B3000000}"/>
    <hyperlink ref="J178" r:id="rId181" xr:uid="{00000000-0004-0000-0000-0000B4000000}"/>
    <hyperlink ref="K178" r:id="rId182" xr:uid="{00000000-0004-0000-0000-0000B5000000}"/>
    <hyperlink ref="K179" r:id="rId183" xr:uid="{00000000-0004-0000-0000-0000B6000000}"/>
    <hyperlink ref="J180" r:id="rId184" xr:uid="{00000000-0004-0000-0000-0000B7000000}"/>
    <hyperlink ref="K180" r:id="rId185" xr:uid="{00000000-0004-0000-0000-0000B8000000}"/>
    <hyperlink ref="K181" r:id="rId186" xr:uid="{00000000-0004-0000-0000-0000B9000000}"/>
    <hyperlink ref="K182" r:id="rId187" xr:uid="{00000000-0004-0000-0000-0000BA000000}"/>
    <hyperlink ref="K183" r:id="rId188" xr:uid="{00000000-0004-0000-0000-0000BB000000}"/>
    <hyperlink ref="K184" r:id="rId189" xr:uid="{00000000-0004-0000-0000-0000BC000000}"/>
    <hyperlink ref="K185" r:id="rId190" xr:uid="{00000000-0004-0000-0000-0000BD000000}"/>
    <hyperlink ref="K186" r:id="rId191" xr:uid="{00000000-0004-0000-0000-0000BE000000}"/>
    <hyperlink ref="K187" r:id="rId192" xr:uid="{00000000-0004-0000-0000-0000BF000000}"/>
    <hyperlink ref="K188" r:id="rId193" xr:uid="{00000000-0004-0000-0000-0000C0000000}"/>
    <hyperlink ref="K189" r:id="rId194" xr:uid="{00000000-0004-0000-0000-0000C1000000}"/>
    <hyperlink ref="K190" r:id="rId195" xr:uid="{00000000-0004-0000-0000-0000C2000000}"/>
    <hyperlink ref="J191" r:id="rId196" xr:uid="{00000000-0004-0000-0000-0000C3000000}"/>
    <hyperlink ref="K191" r:id="rId197" xr:uid="{00000000-0004-0000-0000-0000C4000000}"/>
    <hyperlink ref="J193" r:id="rId198" xr:uid="{00000000-0004-0000-0000-0000C5000000}"/>
    <hyperlink ref="K193" r:id="rId199" xr:uid="{00000000-0004-0000-0000-0000C6000000}"/>
    <hyperlink ref="J194" r:id="rId200" xr:uid="{00000000-0004-0000-0000-0000C7000000}"/>
    <hyperlink ref="K194" r:id="rId201" xr:uid="{00000000-0004-0000-0000-0000C8000000}"/>
    <hyperlink ref="K195" r:id="rId202" xr:uid="{00000000-0004-0000-0000-0000C9000000}"/>
    <hyperlink ref="K196" r:id="rId203" xr:uid="{00000000-0004-0000-0000-0000CA000000}"/>
    <hyperlink ref="K197" r:id="rId204" xr:uid="{00000000-0004-0000-0000-0000CB000000}"/>
    <hyperlink ref="K198" r:id="rId205" xr:uid="{00000000-0004-0000-0000-0000CC000000}"/>
    <hyperlink ref="K199" r:id="rId206" xr:uid="{00000000-0004-0000-0000-0000CD000000}"/>
    <hyperlink ref="K200" r:id="rId207" xr:uid="{00000000-0004-0000-0000-0000CE000000}"/>
    <hyperlink ref="K201" r:id="rId208" xr:uid="{00000000-0004-0000-0000-0000CF000000}"/>
    <hyperlink ref="J202" r:id="rId209" xr:uid="{00000000-0004-0000-0000-0000D0000000}"/>
    <hyperlink ref="K202" r:id="rId210" xr:uid="{00000000-0004-0000-0000-0000D1000000}"/>
    <hyperlink ref="K203" r:id="rId211" xr:uid="{00000000-0004-0000-0000-0000D2000000}"/>
    <hyperlink ref="K204" r:id="rId212" xr:uid="{00000000-0004-0000-0000-0000D3000000}"/>
    <hyperlink ref="K206" r:id="rId213" xr:uid="{00000000-0004-0000-0000-0000D4000000}"/>
    <hyperlink ref="K207" r:id="rId214" xr:uid="{00000000-0004-0000-0000-0000D5000000}"/>
    <hyperlink ref="J208" r:id="rId215" xr:uid="{00000000-0004-0000-0000-0000D6000000}"/>
    <hyperlink ref="K208" r:id="rId216" xr:uid="{00000000-0004-0000-0000-0000D7000000}"/>
    <hyperlink ref="K209" r:id="rId217" xr:uid="{00000000-0004-0000-0000-0000D8000000}"/>
    <hyperlink ref="K210" r:id="rId218" xr:uid="{00000000-0004-0000-0000-0000D9000000}"/>
    <hyperlink ref="J211" r:id="rId219" xr:uid="{00000000-0004-0000-0000-0000DA000000}"/>
    <hyperlink ref="K211" r:id="rId220" xr:uid="{00000000-0004-0000-0000-0000DB000000}"/>
    <hyperlink ref="K212" r:id="rId221" xr:uid="{00000000-0004-0000-0000-0000DC000000}"/>
    <hyperlink ref="K214" r:id="rId222" xr:uid="{00000000-0004-0000-0000-0000DD000000}"/>
    <hyperlink ref="K215" r:id="rId223" xr:uid="{00000000-0004-0000-0000-0000DE000000}"/>
    <hyperlink ref="K216" r:id="rId224" xr:uid="{00000000-0004-0000-0000-0000DF000000}"/>
    <hyperlink ref="J218" r:id="rId225" xr:uid="{00000000-0004-0000-0000-0000E0000000}"/>
    <hyperlink ref="K218" r:id="rId226" xr:uid="{00000000-0004-0000-0000-0000E1000000}"/>
    <hyperlink ref="K219" r:id="rId227" xr:uid="{00000000-0004-0000-0000-0000E2000000}"/>
    <hyperlink ref="K220" r:id="rId228" xr:uid="{00000000-0004-0000-0000-0000E3000000}"/>
    <hyperlink ref="K221" r:id="rId229" xr:uid="{00000000-0004-0000-0000-0000E4000000}"/>
    <hyperlink ref="J222" r:id="rId230" xr:uid="{00000000-0004-0000-0000-0000E5000000}"/>
    <hyperlink ref="K222" r:id="rId231" xr:uid="{00000000-0004-0000-0000-0000E6000000}"/>
    <hyperlink ref="J223" r:id="rId232" xr:uid="{00000000-0004-0000-0000-0000E7000000}"/>
    <hyperlink ref="K223" r:id="rId233" xr:uid="{00000000-0004-0000-0000-0000E8000000}"/>
    <hyperlink ref="K224" r:id="rId234" xr:uid="{00000000-0004-0000-0000-0000E9000000}"/>
    <hyperlink ref="K225" r:id="rId235" xr:uid="{00000000-0004-0000-0000-0000EA000000}"/>
    <hyperlink ref="K226" r:id="rId236" xr:uid="{00000000-0004-0000-0000-0000EB000000}"/>
    <hyperlink ref="K227" r:id="rId237" xr:uid="{00000000-0004-0000-0000-0000EC000000}"/>
    <hyperlink ref="K228" r:id="rId238" xr:uid="{00000000-0004-0000-0000-0000ED000000}"/>
    <hyperlink ref="K229" r:id="rId239" xr:uid="{00000000-0004-0000-0000-0000EE000000}"/>
    <hyperlink ref="K230" r:id="rId240" xr:uid="{00000000-0004-0000-0000-0000EF000000}"/>
    <hyperlink ref="K231" r:id="rId241" xr:uid="{00000000-0004-0000-0000-0000F0000000}"/>
    <hyperlink ref="K232" r:id="rId242" xr:uid="{00000000-0004-0000-0000-0000F1000000}"/>
    <hyperlink ref="J234" r:id="rId243" xr:uid="{00000000-0004-0000-0000-0000F2000000}"/>
    <hyperlink ref="K234" r:id="rId244" xr:uid="{00000000-0004-0000-0000-0000F3000000}"/>
    <hyperlink ref="K235" r:id="rId245" xr:uid="{00000000-0004-0000-0000-0000F4000000}"/>
    <hyperlink ref="K236" r:id="rId246" xr:uid="{00000000-0004-0000-0000-0000F5000000}"/>
    <hyperlink ref="K237" r:id="rId247" xr:uid="{00000000-0004-0000-0000-0000F6000000}"/>
    <hyperlink ref="K238" r:id="rId248" xr:uid="{00000000-0004-0000-0000-0000F7000000}"/>
    <hyperlink ref="K239" r:id="rId249" xr:uid="{00000000-0004-0000-0000-0000F8000000}"/>
    <hyperlink ref="J240" r:id="rId250" xr:uid="{00000000-0004-0000-0000-0000F9000000}"/>
    <hyperlink ref="K240" r:id="rId251" xr:uid="{00000000-0004-0000-0000-0000FA000000}"/>
    <hyperlink ref="J241" r:id="rId252" xr:uid="{00000000-0004-0000-0000-0000FB000000}"/>
    <hyperlink ref="K241" r:id="rId253" xr:uid="{00000000-0004-0000-0000-0000FC000000}"/>
    <hyperlink ref="J243" r:id="rId254" xr:uid="{00000000-0004-0000-0000-0000FD000000}"/>
    <hyperlink ref="K243" r:id="rId255" xr:uid="{00000000-0004-0000-0000-0000FE000000}"/>
    <hyperlink ref="K244" r:id="rId256" xr:uid="{00000000-0004-0000-0000-0000FF000000}"/>
    <hyperlink ref="K245" r:id="rId257" xr:uid="{00000000-0004-0000-0000-000000010000}"/>
    <hyperlink ref="K246" r:id="rId258" xr:uid="{00000000-0004-0000-0000-000001010000}"/>
    <hyperlink ref="K248" r:id="rId259" xr:uid="{00000000-0004-0000-0000-000002010000}"/>
    <hyperlink ref="K249" r:id="rId260" xr:uid="{00000000-0004-0000-0000-000003010000}"/>
    <hyperlink ref="K250" r:id="rId261" xr:uid="{00000000-0004-0000-0000-000004010000}"/>
    <hyperlink ref="K251" r:id="rId262" xr:uid="{00000000-0004-0000-0000-000005010000}"/>
    <hyperlink ref="K252" r:id="rId263" xr:uid="{00000000-0004-0000-0000-000006010000}"/>
    <hyperlink ref="K254" r:id="rId264" xr:uid="{00000000-0004-0000-0000-000007010000}"/>
    <hyperlink ref="K255" r:id="rId265" xr:uid="{00000000-0004-0000-0000-000008010000}"/>
    <hyperlink ref="J256" r:id="rId266" xr:uid="{00000000-0004-0000-0000-000009010000}"/>
    <hyperlink ref="K256" r:id="rId267" xr:uid="{00000000-0004-0000-0000-00000A010000}"/>
    <hyperlink ref="K257" r:id="rId268" xr:uid="{00000000-0004-0000-0000-00000B010000}"/>
    <hyperlink ref="K258" r:id="rId269" xr:uid="{00000000-0004-0000-0000-00000C010000}"/>
    <hyperlink ref="K259" r:id="rId270" xr:uid="{00000000-0004-0000-0000-00000D010000}"/>
    <hyperlink ref="K261" r:id="rId271" xr:uid="{00000000-0004-0000-0000-00000E010000}"/>
    <hyperlink ref="K262" r:id="rId272" xr:uid="{00000000-0004-0000-0000-00000F010000}"/>
    <hyperlink ref="K263" r:id="rId273" xr:uid="{00000000-0004-0000-0000-000010010000}"/>
    <hyperlink ref="K264" r:id="rId274" xr:uid="{00000000-0004-0000-0000-000011010000}"/>
    <hyperlink ref="K265" r:id="rId275" xr:uid="{00000000-0004-0000-0000-000012010000}"/>
    <hyperlink ref="K266" r:id="rId276" xr:uid="{00000000-0004-0000-0000-000013010000}"/>
    <hyperlink ref="K267" r:id="rId277" xr:uid="{00000000-0004-0000-0000-000014010000}"/>
    <hyperlink ref="K268" r:id="rId278" xr:uid="{00000000-0004-0000-0000-000015010000}"/>
    <hyperlink ref="K269" r:id="rId279" xr:uid="{00000000-0004-0000-0000-000016010000}"/>
    <hyperlink ref="K271" r:id="rId280" xr:uid="{00000000-0004-0000-0000-000017010000}"/>
    <hyperlink ref="K272" r:id="rId281" xr:uid="{00000000-0004-0000-0000-000018010000}"/>
    <hyperlink ref="K273" r:id="rId282" xr:uid="{00000000-0004-0000-0000-000019010000}"/>
    <hyperlink ref="K274" r:id="rId283" xr:uid="{00000000-0004-0000-0000-00001A010000}"/>
    <hyperlink ref="K275" r:id="rId284" xr:uid="{00000000-0004-0000-0000-00001B010000}"/>
    <hyperlink ref="J277" r:id="rId285" xr:uid="{00000000-0004-0000-0000-00001C010000}"/>
    <hyperlink ref="K277" r:id="rId286" xr:uid="{00000000-0004-0000-0000-00001D010000}"/>
    <hyperlink ref="K278" r:id="rId287" xr:uid="{00000000-0004-0000-0000-00001E010000}"/>
    <hyperlink ref="K280" r:id="rId288" xr:uid="{00000000-0004-0000-0000-00001F010000}"/>
    <hyperlink ref="K281" r:id="rId289" xr:uid="{00000000-0004-0000-0000-000020010000}"/>
    <hyperlink ref="K282" r:id="rId290" xr:uid="{00000000-0004-0000-0000-000021010000}"/>
    <hyperlink ref="K283" r:id="rId291" xr:uid="{00000000-0004-0000-0000-000022010000}"/>
    <hyperlink ref="K284" r:id="rId292" xr:uid="{00000000-0004-0000-0000-000023010000}"/>
    <hyperlink ref="K286" r:id="rId293" xr:uid="{00000000-0004-0000-0000-000024010000}"/>
    <hyperlink ref="K287" r:id="rId294" xr:uid="{00000000-0004-0000-0000-000025010000}"/>
    <hyperlink ref="K288" r:id="rId295" xr:uid="{00000000-0004-0000-0000-000026010000}"/>
    <hyperlink ref="K289" r:id="rId296" xr:uid="{00000000-0004-0000-0000-000027010000}"/>
    <hyperlink ref="K290" r:id="rId297" xr:uid="{00000000-0004-0000-0000-000028010000}"/>
    <hyperlink ref="K291" r:id="rId298" xr:uid="{00000000-0004-0000-0000-000029010000}"/>
    <hyperlink ref="K293" r:id="rId299" xr:uid="{00000000-0004-0000-0000-00002A010000}"/>
    <hyperlink ref="K294" r:id="rId300" xr:uid="{00000000-0004-0000-0000-00002B010000}"/>
    <hyperlink ref="K295" r:id="rId301" xr:uid="{00000000-0004-0000-0000-00002C010000}"/>
    <hyperlink ref="K296" r:id="rId302" xr:uid="{00000000-0004-0000-0000-00002D010000}"/>
    <hyperlink ref="K297" r:id="rId303" xr:uid="{00000000-0004-0000-0000-00002E010000}"/>
    <hyperlink ref="K299" r:id="rId304" xr:uid="{00000000-0004-0000-0000-00002F010000}"/>
    <hyperlink ref="K300" r:id="rId305" xr:uid="{00000000-0004-0000-0000-000030010000}"/>
    <hyperlink ref="K301" r:id="rId306" xr:uid="{00000000-0004-0000-0000-000031010000}"/>
    <hyperlink ref="K302" r:id="rId307" xr:uid="{00000000-0004-0000-0000-000032010000}"/>
    <hyperlink ref="K303" r:id="rId308" xr:uid="{00000000-0004-0000-0000-000033010000}"/>
    <hyperlink ref="K305" r:id="rId309" xr:uid="{00000000-0004-0000-0000-000034010000}"/>
    <hyperlink ref="K306" r:id="rId310" xr:uid="{00000000-0004-0000-0000-000035010000}"/>
    <hyperlink ref="K307" r:id="rId311" xr:uid="{00000000-0004-0000-0000-000036010000}"/>
    <hyperlink ref="K308" r:id="rId312" xr:uid="{00000000-0004-0000-0000-000037010000}"/>
    <hyperlink ref="K309" r:id="rId313" xr:uid="{00000000-0004-0000-0000-000038010000}"/>
    <hyperlink ref="K310" r:id="rId314" xr:uid="{00000000-0004-0000-0000-000039010000}"/>
    <hyperlink ref="K312" r:id="rId315" xr:uid="{00000000-0004-0000-0000-00003A010000}"/>
    <hyperlink ref="K313" r:id="rId316" xr:uid="{00000000-0004-0000-0000-00003B010000}"/>
    <hyperlink ref="K314" r:id="rId317" xr:uid="{00000000-0004-0000-0000-00003C010000}"/>
    <hyperlink ref="K315" r:id="rId318" xr:uid="{00000000-0004-0000-0000-00003D010000}"/>
    <hyperlink ref="K317" r:id="rId319" xr:uid="{00000000-0004-0000-0000-00003E010000}"/>
    <hyperlink ref="J318" r:id="rId320" xr:uid="{00000000-0004-0000-0000-00003F010000}"/>
    <hyperlink ref="K318" r:id="rId321" xr:uid="{00000000-0004-0000-0000-000040010000}"/>
    <hyperlink ref="K319" r:id="rId322" xr:uid="{00000000-0004-0000-0000-000041010000}"/>
    <hyperlink ref="K320" r:id="rId323" xr:uid="{00000000-0004-0000-0000-000042010000}"/>
    <hyperlink ref="K321" r:id="rId324" xr:uid="{00000000-0004-0000-0000-000043010000}"/>
    <hyperlink ref="K322" r:id="rId325" xr:uid="{00000000-0004-0000-0000-000044010000}"/>
    <hyperlink ref="K324" r:id="rId326" xr:uid="{00000000-0004-0000-0000-000045010000}"/>
    <hyperlink ref="K325" r:id="rId327" xr:uid="{00000000-0004-0000-0000-000046010000}"/>
    <hyperlink ref="K326" r:id="rId328" xr:uid="{00000000-0004-0000-0000-000047010000}"/>
    <hyperlink ref="K327" r:id="rId329" xr:uid="{00000000-0004-0000-0000-000048010000}"/>
    <hyperlink ref="K328" r:id="rId330" xr:uid="{00000000-0004-0000-0000-000049010000}"/>
    <hyperlink ref="K329" r:id="rId331" xr:uid="{00000000-0004-0000-0000-00004A010000}"/>
    <hyperlink ref="K330" r:id="rId332" xr:uid="{00000000-0004-0000-0000-00004B010000}"/>
    <hyperlink ref="K331" r:id="rId333" xr:uid="{00000000-0004-0000-0000-00004C010000}"/>
    <hyperlink ref="K332" r:id="rId334" xr:uid="{00000000-0004-0000-0000-00004D010000}"/>
    <hyperlink ref="K333" r:id="rId335" xr:uid="{00000000-0004-0000-0000-00004E010000}"/>
    <hyperlink ref="K334" r:id="rId336" xr:uid="{00000000-0004-0000-0000-00004F010000}"/>
    <hyperlink ref="K335" r:id="rId337" xr:uid="{00000000-0004-0000-0000-000050010000}"/>
    <hyperlink ref="K336" r:id="rId338" xr:uid="{00000000-0004-0000-0000-000051010000}"/>
    <hyperlink ref="K339" r:id="rId339" xr:uid="{00000000-0004-0000-0000-000052010000}"/>
    <hyperlink ref="K340" r:id="rId340" xr:uid="{00000000-0004-0000-0000-000053010000}"/>
    <hyperlink ref="K341" r:id="rId341" xr:uid="{00000000-0004-0000-0000-000054010000}"/>
    <hyperlink ref="K342" r:id="rId342" xr:uid="{00000000-0004-0000-0000-000055010000}"/>
    <hyperlink ref="K343" r:id="rId343" xr:uid="{00000000-0004-0000-0000-000056010000}"/>
    <hyperlink ref="K344" r:id="rId344" xr:uid="{00000000-0004-0000-0000-000057010000}"/>
    <hyperlink ref="J346" r:id="rId345" xr:uid="{00000000-0004-0000-0000-000058010000}"/>
    <hyperlink ref="K346" r:id="rId346" xr:uid="{00000000-0004-0000-0000-000059010000}"/>
    <hyperlink ref="K347" r:id="rId347" xr:uid="{00000000-0004-0000-0000-00005A010000}"/>
    <hyperlink ref="K348" r:id="rId348" xr:uid="{00000000-0004-0000-0000-00005B010000}"/>
    <hyperlink ref="K349" r:id="rId349" xr:uid="{00000000-0004-0000-0000-00005C010000}"/>
    <hyperlink ref="K350" r:id="rId350" xr:uid="{00000000-0004-0000-0000-00005D010000}"/>
    <hyperlink ref="K351" r:id="rId351" xr:uid="{00000000-0004-0000-0000-00005E010000}"/>
    <hyperlink ref="K352" r:id="rId352" xr:uid="{00000000-0004-0000-0000-00005F010000}"/>
    <hyperlink ref="K353" r:id="rId353" xr:uid="{00000000-0004-0000-0000-000060010000}"/>
    <hyperlink ref="K354" r:id="rId354" xr:uid="{00000000-0004-0000-0000-000061010000}"/>
    <hyperlink ref="K355" r:id="rId355" xr:uid="{00000000-0004-0000-0000-000062010000}"/>
    <hyperlink ref="K356" r:id="rId356" xr:uid="{00000000-0004-0000-0000-000063010000}"/>
    <hyperlink ref="K357" r:id="rId357" xr:uid="{00000000-0004-0000-0000-000064010000}"/>
    <hyperlink ref="K358" r:id="rId358" xr:uid="{00000000-0004-0000-0000-000065010000}"/>
    <hyperlink ref="K359" r:id="rId359" xr:uid="{00000000-0004-0000-0000-000066010000}"/>
    <hyperlink ref="K360" r:id="rId360" xr:uid="{00000000-0004-0000-0000-000067010000}"/>
    <hyperlink ref="K361" r:id="rId361" xr:uid="{00000000-0004-0000-0000-000068010000}"/>
    <hyperlink ref="K362" r:id="rId362" xr:uid="{00000000-0004-0000-0000-000069010000}"/>
    <hyperlink ref="K363" r:id="rId363" xr:uid="{00000000-0004-0000-0000-00006A010000}"/>
    <hyperlink ref="K364" r:id="rId364" xr:uid="{00000000-0004-0000-0000-00006B010000}"/>
    <hyperlink ref="K366" r:id="rId365" xr:uid="{00000000-0004-0000-0000-00006C010000}"/>
    <hyperlink ref="K367" r:id="rId366" xr:uid="{00000000-0004-0000-0000-00006D010000}"/>
    <hyperlink ref="K368" r:id="rId367" xr:uid="{00000000-0004-0000-0000-00006E010000}"/>
    <hyperlink ref="K369" r:id="rId368" xr:uid="{00000000-0004-0000-0000-00006F010000}"/>
    <hyperlink ref="K371" r:id="rId369" xr:uid="{00000000-0004-0000-0000-000070010000}"/>
    <hyperlink ref="K372" r:id="rId370" xr:uid="{00000000-0004-0000-0000-000071010000}"/>
    <hyperlink ref="K373" r:id="rId371" xr:uid="{00000000-0004-0000-0000-000072010000}"/>
    <hyperlink ref="K374" r:id="rId372" xr:uid="{00000000-0004-0000-0000-000073010000}"/>
    <hyperlink ref="K376" r:id="rId373" xr:uid="{00000000-0004-0000-0000-000074010000}"/>
    <hyperlink ref="K377" r:id="rId374" xr:uid="{00000000-0004-0000-0000-000075010000}"/>
    <hyperlink ref="K378" r:id="rId375" xr:uid="{00000000-0004-0000-0000-000076010000}"/>
    <hyperlink ref="K379" r:id="rId376" xr:uid="{00000000-0004-0000-0000-000077010000}"/>
    <hyperlink ref="K380" r:id="rId377" xr:uid="{00000000-0004-0000-0000-000078010000}"/>
    <hyperlink ref="K381" r:id="rId378" xr:uid="{00000000-0004-0000-0000-000079010000}"/>
    <hyperlink ref="K382" r:id="rId379" xr:uid="{00000000-0004-0000-0000-00007A010000}"/>
    <hyperlink ref="K384" r:id="rId380" xr:uid="{00000000-0004-0000-0000-00007B010000}"/>
    <hyperlink ref="K385" r:id="rId381" xr:uid="{00000000-0004-0000-0000-00007C010000}"/>
    <hyperlink ref="K386" r:id="rId382" xr:uid="{00000000-0004-0000-0000-00007D010000}"/>
    <hyperlink ref="K387" r:id="rId383" xr:uid="{00000000-0004-0000-0000-00007E010000}"/>
    <hyperlink ref="K388" r:id="rId384" xr:uid="{00000000-0004-0000-0000-00007F010000}"/>
    <hyperlink ref="K389" r:id="rId385" xr:uid="{00000000-0004-0000-0000-000080010000}"/>
    <hyperlink ref="K390" r:id="rId386" xr:uid="{00000000-0004-0000-0000-000081010000}"/>
    <hyperlink ref="K391" r:id="rId387" xr:uid="{00000000-0004-0000-0000-000082010000}"/>
    <hyperlink ref="K392" r:id="rId388" xr:uid="{00000000-0004-0000-0000-000083010000}"/>
    <hyperlink ref="K393" r:id="rId389" xr:uid="{00000000-0004-0000-0000-000084010000}"/>
    <hyperlink ref="K394" r:id="rId390" xr:uid="{00000000-0004-0000-0000-000085010000}"/>
    <hyperlink ref="K395" r:id="rId391" xr:uid="{00000000-0004-0000-0000-000086010000}"/>
    <hyperlink ref="K396" r:id="rId392" xr:uid="{00000000-0004-0000-0000-000087010000}"/>
    <hyperlink ref="K397" r:id="rId393" xr:uid="{00000000-0004-0000-0000-000088010000}"/>
    <hyperlink ref="K398" r:id="rId394" xr:uid="{00000000-0004-0000-0000-000089010000}"/>
    <hyperlink ref="K399" r:id="rId395" xr:uid="{00000000-0004-0000-0000-00008A010000}"/>
    <hyperlink ref="K401" r:id="rId396" xr:uid="{00000000-0004-0000-0000-00008B010000}"/>
    <hyperlink ref="K402" r:id="rId397" xr:uid="{00000000-0004-0000-0000-00008C010000}"/>
    <hyperlink ref="K404" r:id="rId398" xr:uid="{00000000-0004-0000-0000-00008D010000}"/>
    <hyperlink ref="K405" r:id="rId399" xr:uid="{00000000-0004-0000-0000-00008E010000}"/>
    <hyperlink ref="K406" r:id="rId400" xr:uid="{00000000-0004-0000-0000-00008F010000}"/>
    <hyperlink ref="K408" r:id="rId401" xr:uid="{00000000-0004-0000-0000-000090010000}"/>
    <hyperlink ref="K409" r:id="rId402" xr:uid="{00000000-0004-0000-0000-000091010000}"/>
    <hyperlink ref="J410" r:id="rId403" xr:uid="{00000000-0004-0000-0000-000092010000}"/>
    <hyperlink ref="K410" r:id="rId404" xr:uid="{00000000-0004-0000-0000-000093010000}"/>
    <hyperlink ref="K411" r:id="rId405" xr:uid="{00000000-0004-0000-0000-000094010000}"/>
    <hyperlink ref="K412" r:id="rId406" xr:uid="{00000000-0004-0000-0000-000095010000}"/>
    <hyperlink ref="K414" r:id="rId407" xr:uid="{00000000-0004-0000-0000-000096010000}"/>
    <hyperlink ref="K415" r:id="rId408" xr:uid="{00000000-0004-0000-0000-000097010000}"/>
    <hyperlink ref="K416" r:id="rId409" xr:uid="{00000000-0004-0000-0000-000098010000}"/>
    <hyperlink ref="K418" r:id="rId410" xr:uid="{00000000-0004-0000-0000-000099010000}"/>
    <hyperlink ref="K419" r:id="rId411" xr:uid="{00000000-0004-0000-0000-00009A010000}"/>
    <hyperlink ref="K420" r:id="rId412" xr:uid="{00000000-0004-0000-0000-00009B010000}"/>
    <hyperlink ref="K421" r:id="rId413" xr:uid="{00000000-0004-0000-0000-00009C010000}"/>
    <hyperlink ref="K422" r:id="rId414" xr:uid="{00000000-0004-0000-0000-00009D010000}"/>
    <hyperlink ref="K423" r:id="rId415" xr:uid="{00000000-0004-0000-0000-00009E010000}"/>
    <hyperlink ref="K424" r:id="rId416" xr:uid="{00000000-0004-0000-0000-00009F010000}"/>
    <hyperlink ref="K425" r:id="rId417" xr:uid="{00000000-0004-0000-0000-0000A0010000}"/>
    <hyperlink ref="K426" r:id="rId418" xr:uid="{00000000-0004-0000-0000-0000A1010000}"/>
    <hyperlink ref="K427" r:id="rId419" xr:uid="{00000000-0004-0000-0000-0000A2010000}"/>
    <hyperlink ref="K428" r:id="rId420" xr:uid="{00000000-0004-0000-0000-0000A3010000}"/>
    <hyperlink ref="K429" r:id="rId421" xr:uid="{00000000-0004-0000-0000-0000A4010000}"/>
    <hyperlink ref="K430" r:id="rId422" xr:uid="{00000000-0004-0000-0000-0000A5010000}"/>
    <hyperlink ref="K431" r:id="rId423" xr:uid="{00000000-0004-0000-0000-0000A6010000}"/>
    <hyperlink ref="K432" r:id="rId424" xr:uid="{00000000-0004-0000-0000-0000A7010000}"/>
    <hyperlink ref="K433" r:id="rId425" xr:uid="{00000000-0004-0000-0000-0000A8010000}"/>
    <hyperlink ref="K434" r:id="rId426" xr:uid="{00000000-0004-0000-0000-0000A9010000}"/>
    <hyperlink ref="K435" r:id="rId427" xr:uid="{00000000-0004-0000-0000-0000AA010000}"/>
    <hyperlink ref="K436" r:id="rId428" xr:uid="{00000000-0004-0000-0000-0000AB010000}"/>
    <hyperlink ref="K438" r:id="rId429" xr:uid="{00000000-0004-0000-0000-0000AC010000}"/>
    <hyperlink ref="K439" r:id="rId430" xr:uid="{00000000-0004-0000-0000-0000AD010000}"/>
    <hyperlink ref="K440" r:id="rId431" xr:uid="{00000000-0004-0000-0000-0000AE010000}"/>
    <hyperlink ref="K441" r:id="rId432" xr:uid="{00000000-0004-0000-0000-0000AF010000}"/>
    <hyperlink ref="J443" r:id="rId433" xr:uid="{00000000-0004-0000-0000-0000B0010000}"/>
    <hyperlink ref="K443" r:id="rId434" xr:uid="{00000000-0004-0000-0000-0000B1010000}"/>
    <hyperlink ref="K444" r:id="rId435" xr:uid="{00000000-0004-0000-0000-0000B2010000}"/>
    <hyperlink ref="K445" r:id="rId436" xr:uid="{00000000-0004-0000-0000-0000B3010000}"/>
    <hyperlink ref="K446" r:id="rId437" xr:uid="{00000000-0004-0000-0000-0000B4010000}"/>
    <hyperlink ref="K447" r:id="rId438" xr:uid="{00000000-0004-0000-0000-0000B5010000}"/>
    <hyperlink ref="K448" r:id="rId439" xr:uid="{00000000-0004-0000-0000-0000B6010000}"/>
    <hyperlink ref="K449" r:id="rId440" xr:uid="{00000000-0004-0000-0000-0000B7010000}"/>
    <hyperlink ref="K450" r:id="rId441" xr:uid="{00000000-0004-0000-0000-0000B8010000}"/>
    <hyperlink ref="K451" r:id="rId442" xr:uid="{00000000-0004-0000-0000-0000B9010000}"/>
    <hyperlink ref="K452" r:id="rId443" xr:uid="{00000000-0004-0000-0000-0000BA010000}"/>
    <hyperlink ref="K453" r:id="rId444" xr:uid="{00000000-0004-0000-0000-0000BB010000}"/>
    <hyperlink ref="J455" r:id="rId445" xr:uid="{00000000-0004-0000-0000-0000BC010000}"/>
    <hyperlink ref="K455" r:id="rId446" xr:uid="{00000000-0004-0000-0000-0000BD010000}"/>
    <hyperlink ref="K456" r:id="rId447" xr:uid="{00000000-0004-0000-0000-0000BE010000}"/>
    <hyperlink ref="K457" r:id="rId448" xr:uid="{00000000-0004-0000-0000-0000BF010000}"/>
    <hyperlink ref="K458" r:id="rId449" xr:uid="{00000000-0004-0000-0000-0000C0010000}"/>
    <hyperlink ref="K459" r:id="rId450" xr:uid="{00000000-0004-0000-0000-0000C1010000}"/>
    <hyperlink ref="K460" r:id="rId451" xr:uid="{00000000-0004-0000-0000-0000C2010000}"/>
    <hyperlink ref="K461" r:id="rId452" xr:uid="{00000000-0004-0000-0000-0000C3010000}"/>
    <hyperlink ref="K462" r:id="rId453" xr:uid="{00000000-0004-0000-0000-0000C4010000}"/>
    <hyperlink ref="K463" r:id="rId454" xr:uid="{00000000-0004-0000-0000-0000C5010000}"/>
    <hyperlink ref="K464" r:id="rId455" xr:uid="{00000000-0004-0000-0000-0000C6010000}"/>
    <hyperlink ref="K465" r:id="rId456" xr:uid="{00000000-0004-0000-0000-0000C7010000}"/>
    <hyperlink ref="K466" r:id="rId457" xr:uid="{00000000-0004-0000-0000-0000C8010000}"/>
    <hyperlink ref="K467" r:id="rId458" xr:uid="{00000000-0004-0000-0000-0000C9010000}"/>
    <hyperlink ref="K469" r:id="rId459" xr:uid="{00000000-0004-0000-0000-0000CA010000}"/>
    <hyperlink ref="K470" r:id="rId460" xr:uid="{00000000-0004-0000-0000-0000CB010000}"/>
    <hyperlink ref="J472" r:id="rId461" xr:uid="{00000000-0004-0000-0000-0000CC010000}"/>
    <hyperlink ref="K472" r:id="rId462" xr:uid="{00000000-0004-0000-0000-0000CD010000}"/>
    <hyperlink ref="K473" r:id="rId463" xr:uid="{00000000-0004-0000-0000-0000CE010000}"/>
    <hyperlink ref="K474" r:id="rId464" xr:uid="{00000000-0004-0000-0000-0000CF010000}"/>
    <hyperlink ref="K475" r:id="rId465" xr:uid="{00000000-0004-0000-0000-0000D0010000}"/>
    <hyperlink ref="K476" r:id="rId466" xr:uid="{00000000-0004-0000-0000-0000D1010000}"/>
    <hyperlink ref="K477" r:id="rId467" xr:uid="{00000000-0004-0000-0000-0000D2010000}"/>
    <hyperlink ref="K478" r:id="rId468" xr:uid="{00000000-0004-0000-0000-0000D3010000}"/>
    <hyperlink ref="K479" r:id="rId469" xr:uid="{00000000-0004-0000-0000-0000D4010000}"/>
    <hyperlink ref="K481" r:id="rId470" xr:uid="{00000000-0004-0000-0000-0000D5010000}"/>
    <hyperlink ref="K482" r:id="rId471" xr:uid="{00000000-0004-0000-0000-0000D6010000}"/>
    <hyperlink ref="K483" r:id="rId472" xr:uid="{00000000-0004-0000-0000-0000D7010000}"/>
    <hyperlink ref="K485" r:id="rId473" xr:uid="{00000000-0004-0000-0000-0000D8010000}"/>
    <hyperlink ref="K487" r:id="rId474" xr:uid="{00000000-0004-0000-0000-0000D9010000}"/>
    <hyperlink ref="K489" r:id="rId475" xr:uid="{00000000-0004-0000-0000-0000DA010000}"/>
    <hyperlink ref="K490" r:id="rId476" xr:uid="{00000000-0004-0000-0000-0000DB010000}"/>
    <hyperlink ref="K491" r:id="rId477" xr:uid="{00000000-0004-0000-0000-0000DC010000}"/>
    <hyperlink ref="K492" r:id="rId478" xr:uid="{00000000-0004-0000-0000-0000DD010000}"/>
    <hyperlink ref="K493" r:id="rId479" xr:uid="{00000000-0004-0000-0000-0000DE010000}"/>
    <hyperlink ref="K494" r:id="rId480" xr:uid="{00000000-0004-0000-0000-0000DF010000}"/>
    <hyperlink ref="K498" r:id="rId481" xr:uid="{00000000-0004-0000-0000-0000E0010000}"/>
    <hyperlink ref="K499" r:id="rId482" xr:uid="{00000000-0004-0000-0000-0000E1010000}"/>
    <hyperlink ref="K500" r:id="rId483" xr:uid="{00000000-0004-0000-0000-0000E2010000}"/>
    <hyperlink ref="K502" r:id="rId484" xr:uid="{00000000-0004-0000-0000-0000E3010000}"/>
    <hyperlink ref="K503" r:id="rId485" xr:uid="{00000000-0004-0000-0000-0000E4010000}"/>
    <hyperlink ref="K504" r:id="rId486" xr:uid="{00000000-0004-0000-0000-0000E5010000}"/>
    <hyperlink ref="K505" r:id="rId487" xr:uid="{00000000-0004-0000-0000-0000E6010000}"/>
    <hyperlink ref="K506" r:id="rId488" xr:uid="{00000000-0004-0000-0000-0000E7010000}"/>
    <hyperlink ref="K507" r:id="rId489" xr:uid="{00000000-0004-0000-0000-0000E8010000}"/>
    <hyperlink ref="K509" r:id="rId490" xr:uid="{00000000-0004-0000-0000-0000E9010000}"/>
    <hyperlink ref="K510" r:id="rId491" xr:uid="{00000000-0004-0000-0000-0000EA010000}"/>
    <hyperlink ref="K511" r:id="rId492" xr:uid="{00000000-0004-0000-0000-0000EB010000}"/>
    <hyperlink ref="K512" r:id="rId493" xr:uid="{00000000-0004-0000-0000-0000EC010000}"/>
    <hyperlink ref="K514" r:id="rId494" xr:uid="{00000000-0004-0000-0000-0000ED010000}"/>
    <hyperlink ref="K515" r:id="rId495" xr:uid="{00000000-0004-0000-0000-0000EE010000}"/>
    <hyperlink ref="K517" r:id="rId496" xr:uid="{00000000-0004-0000-0000-0000EF010000}"/>
    <hyperlink ref="K518" r:id="rId497" xr:uid="{00000000-0004-0000-0000-0000F0010000}"/>
    <hyperlink ref="K519" r:id="rId498" xr:uid="{00000000-0004-0000-0000-0000F1010000}"/>
    <hyperlink ref="K520" r:id="rId499" xr:uid="{00000000-0004-0000-0000-0000F2010000}"/>
    <hyperlink ref="K521" r:id="rId500" xr:uid="{00000000-0004-0000-0000-0000F3010000}"/>
    <hyperlink ref="K522" r:id="rId501" xr:uid="{00000000-0004-0000-0000-0000F4010000}"/>
    <hyperlink ref="K523" r:id="rId502" xr:uid="{00000000-0004-0000-0000-0000F5010000}"/>
    <hyperlink ref="K524" r:id="rId503" xr:uid="{00000000-0004-0000-0000-0000F6010000}"/>
    <hyperlink ref="K525" r:id="rId504" xr:uid="{00000000-0004-0000-0000-0000F7010000}"/>
    <hyperlink ref="K526" r:id="rId505" xr:uid="{00000000-0004-0000-0000-0000F8010000}"/>
    <hyperlink ref="K527" r:id="rId506" xr:uid="{00000000-0004-0000-0000-0000F9010000}"/>
    <hyperlink ref="K529" r:id="rId507" xr:uid="{00000000-0004-0000-0000-0000FA010000}"/>
    <hyperlink ref="K530" r:id="rId508" xr:uid="{00000000-0004-0000-0000-0000FB010000}"/>
    <hyperlink ref="K531" r:id="rId509" xr:uid="{00000000-0004-0000-0000-0000FC010000}"/>
    <hyperlink ref="K532" r:id="rId510" xr:uid="{00000000-0004-0000-0000-0000FD010000}"/>
    <hyperlink ref="K533" r:id="rId511" xr:uid="{00000000-0004-0000-0000-0000FE010000}"/>
    <hyperlink ref="K535" r:id="rId512" xr:uid="{00000000-0004-0000-0000-0000FF010000}"/>
    <hyperlink ref="K536" r:id="rId513" xr:uid="{00000000-0004-0000-0000-000000020000}"/>
    <hyperlink ref="K538" r:id="rId514" xr:uid="{00000000-0004-0000-0000-000001020000}"/>
    <hyperlink ref="K539" r:id="rId515" xr:uid="{00000000-0004-0000-0000-000002020000}"/>
    <hyperlink ref="K540" r:id="rId516" xr:uid="{00000000-0004-0000-0000-000003020000}"/>
    <hyperlink ref="K541" r:id="rId517" xr:uid="{00000000-0004-0000-0000-000004020000}"/>
    <hyperlink ref="K542" r:id="rId518" xr:uid="{00000000-0004-0000-0000-000005020000}"/>
    <hyperlink ref="K543" r:id="rId519" xr:uid="{00000000-0004-0000-0000-000006020000}"/>
    <hyperlink ref="K544" r:id="rId520" xr:uid="{00000000-0004-0000-0000-000007020000}"/>
    <hyperlink ref="K545" r:id="rId521" xr:uid="{00000000-0004-0000-0000-000008020000}"/>
    <hyperlink ref="K546" r:id="rId522" xr:uid="{00000000-0004-0000-0000-000009020000}"/>
    <hyperlink ref="K547" r:id="rId523" xr:uid="{00000000-0004-0000-0000-00000A020000}"/>
    <hyperlink ref="K548" r:id="rId524" xr:uid="{00000000-0004-0000-0000-00000B020000}"/>
    <hyperlink ref="K549" r:id="rId525" xr:uid="{00000000-0004-0000-0000-00000C020000}"/>
    <hyperlink ref="K550" r:id="rId526" xr:uid="{00000000-0004-0000-0000-00000D020000}"/>
    <hyperlink ref="K551" r:id="rId527" xr:uid="{00000000-0004-0000-0000-00000E020000}"/>
    <hyperlink ref="K552" r:id="rId528" xr:uid="{00000000-0004-0000-0000-00000F020000}"/>
    <hyperlink ref="K553" r:id="rId529" xr:uid="{00000000-0004-0000-0000-000010020000}"/>
    <hyperlink ref="K555" r:id="rId530" xr:uid="{00000000-0004-0000-0000-000011020000}"/>
    <hyperlink ref="K556" r:id="rId531" xr:uid="{00000000-0004-0000-0000-000012020000}"/>
    <hyperlink ref="K557" r:id="rId532" xr:uid="{00000000-0004-0000-0000-000013020000}"/>
    <hyperlink ref="K558" r:id="rId533" xr:uid="{00000000-0004-0000-0000-000014020000}"/>
    <hyperlink ref="K559" location="null!K556" display="Quyết định số 371/QĐ-UBND ngày 24/6/2025 của UBND tỉnh " xr:uid="{00000000-0004-0000-0000-000015020000}"/>
    <hyperlink ref="K560" location="null!K556" display="Quyết định số 371/QĐ-UBND ngày 24/6/2025 của UBND tỉnh " xr:uid="{00000000-0004-0000-0000-000016020000}"/>
    <hyperlink ref="K561" location="null!K556" display="Quyết định số 371/QĐ-UBND ngày 24/6/2025 của UBND tỉnh " xr:uid="{00000000-0004-0000-0000-000017020000}"/>
    <hyperlink ref="K562" location="null!K556" display="Quyết định số 371/QĐ-UBND ngày 24/6/2025 của UBND tỉnh " xr:uid="{00000000-0004-0000-0000-000018020000}"/>
    <hyperlink ref="K563" location="null!K556" display="Quyết định số 371/QĐ-UBND ngày 24/6/2025 của UBND tỉnh " xr:uid="{00000000-0004-0000-0000-000019020000}"/>
    <hyperlink ref="K564" location="null!K556" display="Quyết định số 371/QĐ-UBND ngày 24/6/2025 của UBND tỉnh " xr:uid="{00000000-0004-0000-0000-00001A020000}"/>
    <hyperlink ref="K565" location="null!K556" display="Quyết định số 371/QĐ-UBND ngày 24/6/2025 của UBND tỉnh " xr:uid="{00000000-0004-0000-0000-00001B020000}"/>
    <hyperlink ref="K566" location="null!K556" display="Quyết định số 371/QĐ-UBND ngày 24/6/2025 của UBND tỉnh " xr:uid="{00000000-0004-0000-0000-00001C020000}"/>
    <hyperlink ref="K567" location="null!K556" display="Quyết định số 371/QĐ-UBND ngày 24/6/2025 của UBND tỉnh " xr:uid="{00000000-0004-0000-0000-00001D020000}"/>
    <hyperlink ref="K568" location="null!K556" display="Quyết định số 371/QĐ-UBND ngày 24/6/2025 của UBND tỉnh " xr:uid="{00000000-0004-0000-0000-00001E020000}"/>
    <hyperlink ref="K570" r:id="rId534" xr:uid="{00000000-0004-0000-0000-00001F020000}"/>
    <hyperlink ref="K571" r:id="rId535" xr:uid="{00000000-0004-0000-0000-000020020000}"/>
    <hyperlink ref="K572" r:id="rId536" xr:uid="{00000000-0004-0000-0000-000021020000}"/>
    <hyperlink ref="K573" r:id="rId537" xr:uid="{00000000-0004-0000-0000-000022020000}"/>
    <hyperlink ref="K574" r:id="rId538" xr:uid="{00000000-0004-0000-0000-000023020000}"/>
    <hyperlink ref="K575" r:id="rId539" xr:uid="{00000000-0004-0000-0000-000024020000}"/>
    <hyperlink ref="K576" r:id="rId540" xr:uid="{00000000-0004-0000-0000-000025020000}"/>
    <hyperlink ref="K577" r:id="rId541" xr:uid="{00000000-0004-0000-0000-000026020000}"/>
    <hyperlink ref="K578" r:id="rId542" xr:uid="{00000000-0004-0000-0000-000027020000}"/>
    <hyperlink ref="K579" r:id="rId543" xr:uid="{00000000-0004-0000-0000-000028020000}"/>
    <hyperlink ref="K580" r:id="rId544" xr:uid="{00000000-0004-0000-0000-000029020000}"/>
    <hyperlink ref="K581" r:id="rId545" xr:uid="{00000000-0004-0000-0000-00002A020000}"/>
    <hyperlink ref="K582" r:id="rId546" xr:uid="{00000000-0004-0000-0000-00002B020000}"/>
    <hyperlink ref="K583" r:id="rId547" xr:uid="{00000000-0004-0000-0000-00002C020000}"/>
    <hyperlink ref="K584" r:id="rId548" xr:uid="{00000000-0004-0000-0000-00002D020000}"/>
    <hyperlink ref="K586" r:id="rId549" xr:uid="{00000000-0004-0000-0000-00002E020000}"/>
    <hyperlink ref="K587" r:id="rId550" xr:uid="{00000000-0004-0000-0000-00002F020000}"/>
    <hyperlink ref="K588" r:id="rId551" xr:uid="{00000000-0004-0000-0000-000030020000}"/>
    <hyperlink ref="K589" r:id="rId552" xr:uid="{00000000-0004-0000-0000-000031020000}"/>
    <hyperlink ref="K591" r:id="rId553" xr:uid="{00000000-0004-0000-0000-000032020000}"/>
    <hyperlink ref="K592" r:id="rId554" xr:uid="{00000000-0004-0000-0000-000033020000}"/>
    <hyperlink ref="K593" r:id="rId555" xr:uid="{00000000-0004-0000-0000-000034020000}"/>
    <hyperlink ref="K594" r:id="rId556" xr:uid="{00000000-0004-0000-0000-000035020000}"/>
    <hyperlink ref="K595" r:id="rId557" xr:uid="{00000000-0004-0000-0000-000036020000}"/>
    <hyperlink ref="K596" r:id="rId558" xr:uid="{00000000-0004-0000-0000-000037020000}"/>
    <hyperlink ref="K597" r:id="rId559" xr:uid="{00000000-0004-0000-0000-000038020000}"/>
    <hyperlink ref="K599" r:id="rId560" xr:uid="{00000000-0004-0000-0000-000039020000}"/>
    <hyperlink ref="K600" r:id="rId561" xr:uid="{00000000-0004-0000-0000-00003A020000}"/>
    <hyperlink ref="K601" r:id="rId562" xr:uid="{00000000-0004-0000-0000-00003B020000}"/>
    <hyperlink ref="K602" r:id="rId563" xr:uid="{00000000-0004-0000-0000-00003C020000}"/>
    <hyperlink ref="K604" r:id="rId564" xr:uid="{00000000-0004-0000-0000-00003D020000}"/>
    <hyperlink ref="K605" r:id="rId565" xr:uid="{00000000-0004-0000-0000-00003E020000}"/>
    <hyperlink ref="K606" r:id="rId566" xr:uid="{00000000-0004-0000-0000-00003F020000}"/>
    <hyperlink ref="K608" r:id="rId567" xr:uid="{00000000-0004-0000-0000-000040020000}"/>
    <hyperlink ref="K609" r:id="rId568" xr:uid="{00000000-0004-0000-0000-000041020000}"/>
    <hyperlink ref="K610" r:id="rId569" xr:uid="{00000000-0004-0000-0000-000042020000}"/>
    <hyperlink ref="K611" r:id="rId570" xr:uid="{00000000-0004-0000-0000-000043020000}"/>
    <hyperlink ref="K612" r:id="rId571" xr:uid="{00000000-0004-0000-0000-000044020000}"/>
    <hyperlink ref="K613" r:id="rId572" xr:uid="{00000000-0004-0000-0000-000045020000}"/>
    <hyperlink ref="K614" r:id="rId573" xr:uid="{00000000-0004-0000-0000-000046020000}"/>
    <hyperlink ref="K615" r:id="rId574" xr:uid="{00000000-0004-0000-0000-000047020000}"/>
    <hyperlink ref="K616" r:id="rId575" xr:uid="{00000000-0004-0000-0000-000048020000}"/>
    <hyperlink ref="K617" r:id="rId576" xr:uid="{00000000-0004-0000-0000-000049020000}"/>
    <hyperlink ref="K618" r:id="rId577" xr:uid="{00000000-0004-0000-0000-00004A020000}"/>
    <hyperlink ref="K619" r:id="rId578" xr:uid="{00000000-0004-0000-0000-00004B020000}"/>
    <hyperlink ref="K621" r:id="rId579" xr:uid="{00000000-0004-0000-0000-00004C020000}"/>
    <hyperlink ref="K622" r:id="rId580" xr:uid="{00000000-0004-0000-0000-00004D020000}"/>
    <hyperlink ref="K623" r:id="rId581" xr:uid="{00000000-0004-0000-0000-00004E020000}"/>
    <hyperlink ref="K624" r:id="rId582" xr:uid="{00000000-0004-0000-0000-00004F020000}"/>
    <hyperlink ref="K625" r:id="rId583" xr:uid="{00000000-0004-0000-0000-000050020000}"/>
    <hyperlink ref="K626" r:id="rId584" xr:uid="{00000000-0004-0000-0000-000051020000}"/>
    <hyperlink ref="K628" r:id="rId585" xr:uid="{00000000-0004-0000-0000-000052020000}"/>
    <hyperlink ref="K629" r:id="rId586" xr:uid="{00000000-0004-0000-0000-000053020000}"/>
    <hyperlink ref="K630" r:id="rId587" xr:uid="{00000000-0004-0000-0000-000054020000}"/>
    <hyperlink ref="K631" r:id="rId588" xr:uid="{00000000-0004-0000-0000-000055020000}"/>
    <hyperlink ref="K632" r:id="rId589" xr:uid="{00000000-0004-0000-0000-000056020000}"/>
    <hyperlink ref="K633" r:id="rId590" xr:uid="{00000000-0004-0000-0000-000057020000}"/>
    <hyperlink ref="K634" r:id="rId591" xr:uid="{00000000-0004-0000-0000-000058020000}"/>
    <hyperlink ref="K635" r:id="rId592" xr:uid="{00000000-0004-0000-0000-000059020000}"/>
    <hyperlink ref="K636" r:id="rId593" xr:uid="{00000000-0004-0000-0000-00005A020000}"/>
    <hyperlink ref="K637" r:id="rId594" xr:uid="{00000000-0004-0000-0000-00005B020000}"/>
    <hyperlink ref="K638" r:id="rId595" xr:uid="{00000000-0004-0000-0000-00005C020000}"/>
    <hyperlink ref="K639" r:id="rId596" xr:uid="{00000000-0004-0000-0000-00005D020000}"/>
    <hyperlink ref="K640" r:id="rId597" xr:uid="{00000000-0004-0000-0000-00005E020000}"/>
    <hyperlink ref="K642" r:id="rId598" xr:uid="{00000000-0004-0000-0000-00005F020000}"/>
    <hyperlink ref="K643" r:id="rId599" xr:uid="{00000000-0004-0000-0000-000060020000}"/>
    <hyperlink ref="K644" r:id="rId600" xr:uid="{00000000-0004-0000-0000-000061020000}"/>
    <hyperlink ref="K645" r:id="rId601" xr:uid="{00000000-0004-0000-0000-000062020000}"/>
    <hyperlink ref="K647" r:id="rId602" xr:uid="{00000000-0004-0000-0000-000063020000}"/>
    <hyperlink ref="K648" r:id="rId603" xr:uid="{00000000-0004-0000-0000-000064020000}"/>
    <hyperlink ref="K649" r:id="rId604" xr:uid="{00000000-0004-0000-0000-000065020000}"/>
    <hyperlink ref="K651" r:id="rId605" xr:uid="{00000000-0004-0000-0000-000066020000}"/>
    <hyperlink ref="K652" r:id="rId606" xr:uid="{00000000-0004-0000-0000-000067020000}"/>
    <hyperlink ref="K653" r:id="rId607" xr:uid="{00000000-0004-0000-0000-000068020000}"/>
    <hyperlink ref="K654" r:id="rId608" xr:uid="{00000000-0004-0000-0000-000069020000}"/>
    <hyperlink ref="K656" r:id="rId609" xr:uid="{00000000-0004-0000-0000-00006A020000}"/>
    <hyperlink ref="K657" r:id="rId610" xr:uid="{00000000-0004-0000-0000-00006B020000}"/>
    <hyperlink ref="K659" r:id="rId611" xr:uid="{00000000-0004-0000-0000-00006C020000}"/>
    <hyperlink ref="K660" r:id="rId612" xr:uid="{00000000-0004-0000-0000-00006D020000}"/>
    <hyperlink ref="K661" r:id="rId613" xr:uid="{00000000-0004-0000-0000-00006E020000}"/>
    <hyperlink ref="K662" r:id="rId614" xr:uid="{00000000-0004-0000-0000-00006F020000}"/>
    <hyperlink ref="K663" r:id="rId615" xr:uid="{00000000-0004-0000-0000-000070020000}"/>
    <hyperlink ref="K665" r:id="rId616" xr:uid="{00000000-0004-0000-0000-000071020000}"/>
    <hyperlink ref="K666" r:id="rId617" xr:uid="{00000000-0004-0000-0000-000072020000}"/>
    <hyperlink ref="K667" r:id="rId618" xr:uid="{00000000-0004-0000-0000-000073020000}"/>
    <hyperlink ref="K668" r:id="rId619" xr:uid="{00000000-0004-0000-0000-000074020000}"/>
    <hyperlink ref="K670" r:id="rId620" xr:uid="{00000000-0004-0000-0000-000075020000}"/>
    <hyperlink ref="K671" r:id="rId621" xr:uid="{00000000-0004-0000-0000-000076020000}"/>
    <hyperlink ref="K672" r:id="rId622" xr:uid="{00000000-0004-0000-0000-000077020000}"/>
    <hyperlink ref="K673" r:id="rId623" xr:uid="{00000000-0004-0000-0000-000078020000}"/>
    <hyperlink ref="K674" r:id="rId624" xr:uid="{00000000-0004-0000-0000-000079020000}"/>
    <hyperlink ref="K675" r:id="rId625" xr:uid="{00000000-0004-0000-0000-00007A020000}"/>
    <hyperlink ref="K676" r:id="rId626" xr:uid="{00000000-0004-0000-0000-00007B020000}"/>
    <hyperlink ref="K677" r:id="rId627" xr:uid="{00000000-0004-0000-0000-00007C020000}"/>
    <hyperlink ref="K678" r:id="rId628" xr:uid="{00000000-0004-0000-0000-00007D020000}"/>
    <hyperlink ref="K679" r:id="rId629" xr:uid="{00000000-0004-0000-0000-00007E020000}"/>
    <hyperlink ref="K680" r:id="rId630" xr:uid="{00000000-0004-0000-0000-00007F020000}"/>
    <hyperlink ref="K681" r:id="rId631" xr:uid="{00000000-0004-0000-0000-000080020000}"/>
    <hyperlink ref="K682" r:id="rId632" xr:uid="{00000000-0004-0000-0000-000081020000}"/>
    <hyperlink ref="K683" r:id="rId633" xr:uid="{00000000-0004-0000-0000-000082020000}"/>
    <hyperlink ref="K685" r:id="rId634" xr:uid="{00000000-0004-0000-0000-000083020000}"/>
    <hyperlink ref="K686" r:id="rId635" xr:uid="{00000000-0004-0000-0000-000084020000}"/>
    <hyperlink ref="K687" r:id="rId636" xr:uid="{00000000-0004-0000-0000-000085020000}"/>
    <hyperlink ref="K689" r:id="rId637" xr:uid="{00000000-0004-0000-0000-000086020000}"/>
    <hyperlink ref="K691" r:id="rId638" xr:uid="{00000000-0004-0000-0000-000087020000}"/>
    <hyperlink ref="K692" r:id="rId639" xr:uid="{00000000-0004-0000-0000-000088020000}"/>
    <hyperlink ref="K693" r:id="rId640" xr:uid="{00000000-0004-0000-0000-000089020000}"/>
    <hyperlink ref="K694" r:id="rId641" xr:uid="{00000000-0004-0000-0000-00008A020000}"/>
    <hyperlink ref="K695" r:id="rId642" xr:uid="{00000000-0004-0000-0000-00008B020000}"/>
    <hyperlink ref="K696" r:id="rId643" xr:uid="{00000000-0004-0000-0000-00008C020000}"/>
    <hyperlink ref="K697" r:id="rId644" xr:uid="{00000000-0004-0000-0000-00008D020000}"/>
    <hyperlink ref="K699" r:id="rId645" xr:uid="{00000000-0004-0000-0000-00008E020000}"/>
    <hyperlink ref="K701" r:id="rId646" xr:uid="{00000000-0004-0000-0000-00008F020000}"/>
    <hyperlink ref="K702" r:id="rId647" xr:uid="{00000000-0004-0000-0000-000090020000}"/>
    <hyperlink ref="K703" r:id="rId648" xr:uid="{00000000-0004-0000-0000-000091020000}"/>
    <hyperlink ref="K704" r:id="rId649" xr:uid="{00000000-0004-0000-0000-000092020000}"/>
    <hyperlink ref="K705" r:id="rId650" xr:uid="{00000000-0004-0000-0000-000093020000}"/>
    <hyperlink ref="K706" r:id="rId651" xr:uid="{00000000-0004-0000-0000-000094020000}"/>
    <hyperlink ref="K708" r:id="rId652" xr:uid="{00000000-0004-0000-0000-000095020000}"/>
    <hyperlink ref="K709" r:id="rId653" xr:uid="{00000000-0004-0000-0000-000096020000}"/>
    <hyperlink ref="K711" r:id="rId654" xr:uid="{00000000-0004-0000-0000-000097020000}"/>
    <hyperlink ref="K712" r:id="rId655" xr:uid="{00000000-0004-0000-0000-000098020000}"/>
    <hyperlink ref="K713" r:id="rId656" xr:uid="{00000000-0004-0000-0000-000099020000}"/>
    <hyperlink ref="K715" r:id="rId657" xr:uid="{00000000-0004-0000-0000-00009A020000}"/>
    <hyperlink ref="K716" r:id="rId658" xr:uid="{00000000-0004-0000-0000-00009B020000}"/>
    <hyperlink ref="K717" r:id="rId659" xr:uid="{00000000-0004-0000-0000-00009C020000}"/>
    <hyperlink ref="K719" r:id="rId660" xr:uid="{00000000-0004-0000-0000-00009D020000}"/>
    <hyperlink ref="K720" r:id="rId661" xr:uid="{00000000-0004-0000-0000-00009E020000}"/>
    <hyperlink ref="K721" r:id="rId662" xr:uid="{00000000-0004-0000-0000-00009F020000}"/>
    <hyperlink ref="K722" r:id="rId663" xr:uid="{00000000-0004-0000-0000-0000A0020000}"/>
    <hyperlink ref="K723" r:id="rId664" xr:uid="{00000000-0004-0000-0000-0000A1020000}"/>
    <hyperlink ref="K724" r:id="rId665" xr:uid="{00000000-0004-0000-0000-0000A2020000}"/>
    <hyperlink ref="K725" r:id="rId666" xr:uid="{00000000-0004-0000-0000-0000A3020000}"/>
    <hyperlink ref="K726" r:id="rId667" xr:uid="{00000000-0004-0000-0000-0000A4020000}"/>
    <hyperlink ref="K727" r:id="rId668" xr:uid="{00000000-0004-0000-0000-0000A5020000}"/>
    <hyperlink ref="K728" r:id="rId669" xr:uid="{00000000-0004-0000-0000-0000A6020000}"/>
    <hyperlink ref="K729" r:id="rId670" xr:uid="{00000000-0004-0000-0000-0000A7020000}"/>
    <hyperlink ref="K730" r:id="rId671" xr:uid="{00000000-0004-0000-0000-0000A8020000}"/>
    <hyperlink ref="K731" r:id="rId672" xr:uid="{00000000-0004-0000-0000-0000A9020000}"/>
    <hyperlink ref="K732" r:id="rId673" xr:uid="{00000000-0004-0000-0000-0000AA020000}"/>
    <hyperlink ref="K733" r:id="rId674" xr:uid="{00000000-0004-0000-0000-0000AB020000}"/>
    <hyperlink ref="K734" r:id="rId675" xr:uid="{00000000-0004-0000-0000-0000AC020000}"/>
    <hyperlink ref="K736" r:id="rId676" xr:uid="{00000000-0004-0000-0000-0000AD020000}"/>
    <hyperlink ref="K737" r:id="rId677" xr:uid="{00000000-0004-0000-0000-0000AE020000}"/>
    <hyperlink ref="K738" r:id="rId678" xr:uid="{00000000-0004-0000-0000-0000AF020000}"/>
    <hyperlink ref="K739" r:id="rId679" xr:uid="{00000000-0004-0000-0000-0000B0020000}"/>
    <hyperlink ref="K740" r:id="rId680" xr:uid="{00000000-0004-0000-0000-0000B1020000}"/>
    <hyperlink ref="K741" r:id="rId681" xr:uid="{00000000-0004-0000-0000-0000B2020000}"/>
    <hyperlink ref="K742" r:id="rId682" xr:uid="{00000000-0004-0000-0000-0000B3020000}"/>
    <hyperlink ref="K744" r:id="rId683" xr:uid="{00000000-0004-0000-0000-0000B4020000}"/>
    <hyperlink ref="K745" r:id="rId684" xr:uid="{00000000-0004-0000-0000-0000B5020000}"/>
    <hyperlink ref="K746" r:id="rId685" xr:uid="{00000000-0004-0000-0000-0000B6020000}"/>
    <hyperlink ref="K747" r:id="rId686" xr:uid="{00000000-0004-0000-0000-0000B7020000}"/>
    <hyperlink ref="K749" r:id="rId687" xr:uid="{00000000-0004-0000-0000-0000B8020000}"/>
    <hyperlink ref="K750" r:id="rId688" xr:uid="{00000000-0004-0000-0000-0000B9020000}"/>
    <hyperlink ref="K751" r:id="rId689" xr:uid="{00000000-0004-0000-0000-0000BA020000}"/>
    <hyperlink ref="K752" r:id="rId690" xr:uid="{00000000-0004-0000-0000-0000BB020000}"/>
    <hyperlink ref="K753" r:id="rId691" xr:uid="{00000000-0004-0000-0000-0000BC020000}"/>
    <hyperlink ref="K754" r:id="rId692" xr:uid="{00000000-0004-0000-0000-0000BD020000}"/>
    <hyperlink ref="K755" r:id="rId693" xr:uid="{00000000-0004-0000-0000-0000BE020000}"/>
    <hyperlink ref="K756" r:id="rId694" xr:uid="{00000000-0004-0000-0000-0000BF020000}"/>
    <hyperlink ref="K757" r:id="rId695" xr:uid="{00000000-0004-0000-0000-0000C0020000}"/>
    <hyperlink ref="K759" r:id="rId696" xr:uid="{00000000-0004-0000-0000-0000C1020000}"/>
    <hyperlink ref="K760" r:id="rId697" xr:uid="{00000000-0004-0000-0000-0000C2020000}"/>
    <hyperlink ref="K761" r:id="rId698" xr:uid="{00000000-0004-0000-0000-0000C3020000}"/>
    <hyperlink ref="K762" r:id="rId699" xr:uid="{00000000-0004-0000-0000-0000C4020000}"/>
    <hyperlink ref="K763" r:id="rId700" xr:uid="{00000000-0004-0000-0000-0000C5020000}"/>
    <hyperlink ref="K764" r:id="rId701" xr:uid="{00000000-0004-0000-0000-0000C6020000}"/>
    <hyperlink ref="K766" r:id="rId702" xr:uid="{00000000-0004-0000-0000-0000C7020000}"/>
    <hyperlink ref="K767" r:id="rId703" xr:uid="{00000000-0004-0000-0000-0000C8020000}"/>
    <hyperlink ref="K768" r:id="rId704" xr:uid="{00000000-0004-0000-0000-0000C9020000}"/>
    <hyperlink ref="K769" r:id="rId705" xr:uid="{00000000-0004-0000-0000-0000CA020000}"/>
    <hyperlink ref="K770" r:id="rId706" xr:uid="{00000000-0004-0000-0000-0000CB020000}"/>
    <hyperlink ref="K771" r:id="rId707" xr:uid="{00000000-0004-0000-0000-0000CC020000}"/>
    <hyperlink ref="K772" r:id="rId708" xr:uid="{00000000-0004-0000-0000-0000CD020000}"/>
    <hyperlink ref="K773" r:id="rId709" xr:uid="{00000000-0004-0000-0000-0000CE020000}"/>
    <hyperlink ref="K774" r:id="rId710" xr:uid="{00000000-0004-0000-0000-0000CF020000}"/>
    <hyperlink ref="K775" r:id="rId711" xr:uid="{00000000-0004-0000-0000-0000D0020000}"/>
    <hyperlink ref="K776" r:id="rId712" xr:uid="{00000000-0004-0000-0000-0000D1020000}"/>
    <hyperlink ref="K778" r:id="rId713" xr:uid="{00000000-0004-0000-0000-0000D2020000}"/>
    <hyperlink ref="K779" r:id="rId714" xr:uid="{00000000-0004-0000-0000-0000D3020000}"/>
    <hyperlink ref="K780" r:id="rId715" xr:uid="{00000000-0004-0000-0000-0000D4020000}"/>
    <hyperlink ref="K781" r:id="rId716" xr:uid="{00000000-0004-0000-0000-0000D5020000}"/>
    <hyperlink ref="K782" r:id="rId717" xr:uid="{00000000-0004-0000-0000-0000D6020000}"/>
    <hyperlink ref="K783" r:id="rId718" xr:uid="{00000000-0004-0000-0000-0000D7020000}"/>
    <hyperlink ref="K784" r:id="rId719" xr:uid="{00000000-0004-0000-0000-0000D8020000}"/>
    <hyperlink ref="K785" r:id="rId720" xr:uid="{00000000-0004-0000-0000-0000D9020000}"/>
    <hyperlink ref="K786" r:id="rId721" xr:uid="{00000000-0004-0000-0000-0000DA020000}"/>
    <hyperlink ref="K787" r:id="rId722" xr:uid="{00000000-0004-0000-0000-0000DB020000}"/>
    <hyperlink ref="K788" r:id="rId723" xr:uid="{00000000-0004-0000-0000-0000DC020000}"/>
    <hyperlink ref="K789" r:id="rId724" xr:uid="{00000000-0004-0000-0000-0000DD020000}"/>
    <hyperlink ref="K790" r:id="rId725" xr:uid="{00000000-0004-0000-0000-0000DE020000}"/>
    <hyperlink ref="K791" r:id="rId726" xr:uid="{00000000-0004-0000-0000-0000DF020000}"/>
    <hyperlink ref="K792" r:id="rId727" xr:uid="{00000000-0004-0000-0000-0000E0020000}"/>
    <hyperlink ref="K793" r:id="rId728" xr:uid="{00000000-0004-0000-0000-0000E1020000}"/>
    <hyperlink ref="K795" r:id="rId729" xr:uid="{00000000-0004-0000-0000-0000E2020000}"/>
    <hyperlink ref="K796" r:id="rId730" xr:uid="{00000000-0004-0000-0000-0000E3020000}"/>
    <hyperlink ref="K797" r:id="rId731" xr:uid="{00000000-0004-0000-0000-0000E4020000}"/>
    <hyperlink ref="K798" r:id="rId732" xr:uid="{00000000-0004-0000-0000-0000E5020000}"/>
    <hyperlink ref="K799" r:id="rId733" xr:uid="{00000000-0004-0000-0000-0000E6020000}"/>
    <hyperlink ref="K800" r:id="rId734" xr:uid="{00000000-0004-0000-0000-0000E7020000}"/>
    <hyperlink ref="K801" r:id="rId735" xr:uid="{00000000-0004-0000-0000-0000E8020000}"/>
    <hyperlink ref="K802" r:id="rId736" xr:uid="{00000000-0004-0000-0000-0000E9020000}"/>
    <hyperlink ref="K804" r:id="rId737" xr:uid="{00000000-0004-0000-0000-0000EA020000}"/>
    <hyperlink ref="K805" r:id="rId738" xr:uid="{00000000-0004-0000-0000-0000EB020000}"/>
    <hyperlink ref="K806" r:id="rId739" xr:uid="{00000000-0004-0000-0000-0000EC020000}"/>
    <hyperlink ref="K807" r:id="rId740" xr:uid="{00000000-0004-0000-0000-0000ED020000}"/>
    <hyperlink ref="K809" r:id="rId741" xr:uid="{00000000-0004-0000-0000-0000EE020000}"/>
    <hyperlink ref="K810" r:id="rId742" xr:uid="{00000000-0004-0000-0000-0000EF020000}"/>
    <hyperlink ref="K811" r:id="rId743" xr:uid="{00000000-0004-0000-0000-0000F0020000}"/>
    <hyperlink ref="K812" r:id="rId744" xr:uid="{00000000-0004-0000-0000-0000F1020000}"/>
    <hyperlink ref="K813" r:id="rId745" xr:uid="{00000000-0004-0000-0000-0000F2020000}"/>
    <hyperlink ref="K814" r:id="rId746" xr:uid="{00000000-0004-0000-0000-0000F3020000}"/>
    <hyperlink ref="K815" r:id="rId747" xr:uid="{00000000-0004-0000-0000-0000F4020000}"/>
    <hyperlink ref="K816" r:id="rId748" xr:uid="{00000000-0004-0000-0000-0000F5020000}"/>
    <hyperlink ref="K817" r:id="rId749" xr:uid="{00000000-0004-0000-0000-0000F6020000}"/>
    <hyperlink ref="K819" r:id="rId750" xr:uid="{00000000-0004-0000-0000-0000F7020000}"/>
    <hyperlink ref="K820" r:id="rId751" xr:uid="{00000000-0004-0000-0000-0000F8020000}"/>
    <hyperlink ref="K821" r:id="rId752" xr:uid="{00000000-0004-0000-0000-0000F9020000}"/>
    <hyperlink ref="K822" r:id="rId753" xr:uid="{00000000-0004-0000-0000-0000FA020000}"/>
    <hyperlink ref="K823" r:id="rId754" xr:uid="{00000000-0004-0000-0000-0000FB020000}"/>
    <hyperlink ref="K824" r:id="rId755" xr:uid="{00000000-0004-0000-0000-0000FC020000}"/>
    <hyperlink ref="K826" r:id="rId756" xr:uid="{00000000-0004-0000-0000-0000FD020000}"/>
    <hyperlink ref="K827" r:id="rId757" xr:uid="{00000000-0004-0000-0000-0000FE020000}"/>
    <hyperlink ref="K828" r:id="rId758" xr:uid="{00000000-0004-0000-0000-0000FF020000}"/>
    <hyperlink ref="K829" r:id="rId759" xr:uid="{00000000-0004-0000-0000-000000030000}"/>
    <hyperlink ref="K830" r:id="rId760" xr:uid="{00000000-0004-0000-0000-000001030000}"/>
    <hyperlink ref="K831" r:id="rId761" xr:uid="{00000000-0004-0000-0000-000002030000}"/>
    <hyperlink ref="K832" r:id="rId762" xr:uid="{00000000-0004-0000-0000-000003030000}"/>
    <hyperlink ref="K833" r:id="rId763" xr:uid="{00000000-0004-0000-0000-000004030000}"/>
    <hyperlink ref="K834" r:id="rId764" xr:uid="{00000000-0004-0000-0000-000005030000}"/>
    <hyperlink ref="K835" r:id="rId765" xr:uid="{00000000-0004-0000-0000-000006030000}"/>
    <hyperlink ref="K836" r:id="rId766" xr:uid="{00000000-0004-0000-0000-000007030000}"/>
    <hyperlink ref="K837" r:id="rId767" xr:uid="{00000000-0004-0000-0000-000008030000}"/>
    <hyperlink ref="K838" r:id="rId768" xr:uid="{00000000-0004-0000-0000-000009030000}"/>
    <hyperlink ref="K839" r:id="rId769" xr:uid="{00000000-0004-0000-0000-00000A030000}"/>
    <hyperlink ref="K840" r:id="rId770" xr:uid="{00000000-0004-0000-0000-00000B030000}"/>
    <hyperlink ref="K841" r:id="rId771" xr:uid="{00000000-0004-0000-0000-00000C030000}"/>
    <hyperlink ref="K842" r:id="rId772" xr:uid="{00000000-0004-0000-0000-00000D030000}"/>
    <hyperlink ref="K843" r:id="rId773" xr:uid="{00000000-0004-0000-0000-00000E030000}"/>
    <hyperlink ref="K844" r:id="rId774" xr:uid="{00000000-0004-0000-0000-00000F030000}"/>
    <hyperlink ref="K845" r:id="rId775" xr:uid="{00000000-0004-0000-0000-000010030000}"/>
    <hyperlink ref="K846" r:id="rId776" xr:uid="{00000000-0004-0000-0000-000011030000}"/>
    <hyperlink ref="K847" r:id="rId777" xr:uid="{00000000-0004-0000-0000-000012030000}"/>
    <hyperlink ref="K848" r:id="rId778" xr:uid="{00000000-0004-0000-0000-000013030000}"/>
    <hyperlink ref="K849" r:id="rId779" xr:uid="{00000000-0004-0000-0000-000014030000}"/>
    <hyperlink ref="K850" r:id="rId780" xr:uid="{00000000-0004-0000-0000-000015030000}"/>
    <hyperlink ref="K851" r:id="rId781" xr:uid="{00000000-0004-0000-0000-000016030000}"/>
    <hyperlink ref="K852" r:id="rId782" xr:uid="{00000000-0004-0000-0000-000017030000}"/>
    <hyperlink ref="K853" r:id="rId783" xr:uid="{00000000-0004-0000-0000-000018030000}"/>
    <hyperlink ref="K854" r:id="rId784" xr:uid="{00000000-0004-0000-0000-000019030000}"/>
    <hyperlink ref="K856" r:id="rId785" xr:uid="{00000000-0004-0000-0000-00001A030000}"/>
    <hyperlink ref="K857" r:id="rId786" xr:uid="{00000000-0004-0000-0000-00001B030000}"/>
    <hyperlink ref="K858" r:id="rId787" xr:uid="{00000000-0004-0000-0000-00001C030000}"/>
    <hyperlink ref="K859" r:id="rId788" xr:uid="{00000000-0004-0000-0000-00001D030000}"/>
    <hyperlink ref="K860" r:id="rId789" xr:uid="{00000000-0004-0000-0000-00001E030000}"/>
    <hyperlink ref="K861" r:id="rId790" xr:uid="{00000000-0004-0000-0000-00001F030000}"/>
    <hyperlink ref="K862" r:id="rId791" xr:uid="{00000000-0004-0000-0000-000020030000}"/>
    <hyperlink ref="K863" r:id="rId792" xr:uid="{00000000-0004-0000-0000-000021030000}"/>
    <hyperlink ref="K864" r:id="rId793" xr:uid="{00000000-0004-0000-0000-000022030000}"/>
    <hyperlink ref="K865" r:id="rId794" xr:uid="{00000000-0004-0000-0000-000023030000}"/>
    <hyperlink ref="K866" r:id="rId795" xr:uid="{00000000-0004-0000-0000-000024030000}"/>
    <hyperlink ref="K867" r:id="rId796" xr:uid="{00000000-0004-0000-0000-000025030000}"/>
    <hyperlink ref="K869" r:id="rId797" xr:uid="{00000000-0004-0000-0000-000026030000}"/>
    <hyperlink ref="K870" r:id="rId798" xr:uid="{00000000-0004-0000-0000-000027030000}"/>
    <hyperlink ref="K871" r:id="rId799" xr:uid="{00000000-0004-0000-0000-000028030000}"/>
    <hyperlink ref="K872" r:id="rId800" xr:uid="{00000000-0004-0000-0000-000029030000}"/>
    <hyperlink ref="K874" r:id="rId801" xr:uid="{00000000-0004-0000-0000-00002A030000}"/>
    <hyperlink ref="K875" r:id="rId802" xr:uid="{00000000-0004-0000-0000-00002B030000}"/>
    <hyperlink ref="K876" r:id="rId803" xr:uid="{00000000-0004-0000-0000-00002C030000}"/>
    <hyperlink ref="K877" r:id="rId804" xr:uid="{00000000-0004-0000-0000-00002D030000}"/>
    <hyperlink ref="K878" r:id="rId805" xr:uid="{00000000-0004-0000-0000-00002E030000}"/>
    <hyperlink ref="K879" r:id="rId806" xr:uid="{00000000-0004-0000-0000-00002F030000}"/>
    <hyperlink ref="K880" r:id="rId807" xr:uid="{00000000-0004-0000-0000-000030030000}"/>
    <hyperlink ref="K882" r:id="rId808" xr:uid="{00000000-0004-0000-0000-000031030000}"/>
    <hyperlink ref="K883" r:id="rId809" xr:uid="{00000000-0004-0000-0000-000032030000}"/>
    <hyperlink ref="K884" r:id="rId810" xr:uid="{00000000-0004-0000-0000-000033030000}"/>
    <hyperlink ref="K885" r:id="rId811" xr:uid="{00000000-0004-0000-0000-000034030000}"/>
    <hyperlink ref="K886" r:id="rId812" xr:uid="{00000000-0004-0000-0000-000035030000}"/>
    <hyperlink ref="K887" r:id="rId813" xr:uid="{00000000-0004-0000-0000-000036030000}"/>
    <hyperlink ref="K888" r:id="rId814" xr:uid="{00000000-0004-0000-0000-000037030000}"/>
    <hyperlink ref="K889" r:id="rId815" xr:uid="{00000000-0004-0000-0000-000038030000}"/>
    <hyperlink ref="K890" r:id="rId816" xr:uid="{00000000-0004-0000-0000-000039030000}"/>
    <hyperlink ref="K891" r:id="rId817" xr:uid="{00000000-0004-0000-0000-00003A030000}"/>
    <hyperlink ref="K892" r:id="rId818" xr:uid="{00000000-0004-0000-0000-00003B030000}"/>
    <hyperlink ref="K893" r:id="rId819" xr:uid="{00000000-0004-0000-0000-00003C030000}"/>
    <hyperlink ref="K894" r:id="rId820" xr:uid="{00000000-0004-0000-0000-00003D030000}"/>
    <hyperlink ref="K895" r:id="rId821" xr:uid="{00000000-0004-0000-0000-00003E030000}"/>
    <hyperlink ref="K896" r:id="rId822" xr:uid="{00000000-0004-0000-0000-00003F030000}"/>
    <hyperlink ref="K898" r:id="rId823" xr:uid="{00000000-0004-0000-0000-000040030000}"/>
    <hyperlink ref="K899" r:id="rId824" xr:uid="{00000000-0004-0000-0000-000041030000}"/>
    <hyperlink ref="K902" r:id="rId825" xr:uid="{00000000-0004-0000-0000-000042030000}"/>
    <hyperlink ref="K903" r:id="rId826" xr:uid="{00000000-0004-0000-0000-000043030000}"/>
    <hyperlink ref="K904" r:id="rId827" xr:uid="{00000000-0004-0000-0000-000044030000}"/>
    <hyperlink ref="K905" r:id="rId828" xr:uid="{00000000-0004-0000-0000-000045030000}"/>
    <hyperlink ref="K907" r:id="rId829" xr:uid="{00000000-0004-0000-0000-000046030000}"/>
    <hyperlink ref="K908" r:id="rId830" xr:uid="{00000000-0004-0000-0000-000047030000}"/>
    <hyperlink ref="K910" r:id="rId831" xr:uid="{00000000-0004-0000-0000-000048030000}"/>
    <hyperlink ref="K911" r:id="rId832" xr:uid="{00000000-0004-0000-0000-000049030000}"/>
    <hyperlink ref="K912" r:id="rId833" xr:uid="{00000000-0004-0000-0000-00004A030000}"/>
    <hyperlink ref="K913" r:id="rId834" xr:uid="{00000000-0004-0000-0000-00004B030000}"/>
    <hyperlink ref="K914" r:id="rId835" xr:uid="{00000000-0004-0000-0000-00004C030000}"/>
    <hyperlink ref="K915" r:id="rId836" xr:uid="{00000000-0004-0000-0000-00004D030000}"/>
    <hyperlink ref="K916" r:id="rId837" xr:uid="{00000000-0004-0000-0000-00004E030000}"/>
    <hyperlink ref="K917" r:id="rId838" xr:uid="{00000000-0004-0000-0000-00004F030000}"/>
    <hyperlink ref="K918" r:id="rId839" xr:uid="{00000000-0004-0000-0000-000050030000}"/>
    <hyperlink ref="K919" r:id="rId840" xr:uid="{00000000-0004-0000-0000-000051030000}"/>
    <hyperlink ref="K920" r:id="rId841" xr:uid="{00000000-0004-0000-0000-000052030000}"/>
    <hyperlink ref="K921" r:id="rId842" xr:uid="{00000000-0004-0000-0000-000053030000}"/>
    <hyperlink ref="K922" r:id="rId843" xr:uid="{00000000-0004-0000-0000-000054030000}"/>
    <hyperlink ref="K923" r:id="rId844" xr:uid="{00000000-0004-0000-0000-000055030000}"/>
    <hyperlink ref="K924" r:id="rId845" xr:uid="{00000000-0004-0000-0000-000056030000}"/>
    <hyperlink ref="K925" r:id="rId846" xr:uid="{00000000-0004-0000-0000-000057030000}"/>
    <hyperlink ref="K926" r:id="rId847" xr:uid="{00000000-0004-0000-0000-000058030000}"/>
    <hyperlink ref="K927" r:id="rId848" xr:uid="{00000000-0004-0000-0000-000059030000}"/>
    <hyperlink ref="K928" r:id="rId849" xr:uid="{00000000-0004-0000-0000-00005A030000}"/>
    <hyperlink ref="K929" r:id="rId850" xr:uid="{00000000-0004-0000-0000-00005B030000}"/>
    <hyperlink ref="K930" r:id="rId851" xr:uid="{00000000-0004-0000-0000-00005C030000}"/>
    <hyperlink ref="K931" r:id="rId852" xr:uid="{00000000-0004-0000-0000-00005D030000}"/>
    <hyperlink ref="K932" r:id="rId853" xr:uid="{00000000-0004-0000-0000-00005E030000}"/>
    <hyperlink ref="K933" r:id="rId854" xr:uid="{00000000-0004-0000-0000-00005F030000}"/>
    <hyperlink ref="K935" r:id="rId855" xr:uid="{00000000-0004-0000-0000-000060030000}"/>
    <hyperlink ref="K936" r:id="rId856" xr:uid="{00000000-0004-0000-0000-000061030000}"/>
    <hyperlink ref="K937" r:id="rId857" xr:uid="{00000000-0004-0000-0000-000062030000}"/>
    <hyperlink ref="K938" r:id="rId858" xr:uid="{00000000-0004-0000-0000-000063030000}"/>
    <hyperlink ref="K939" r:id="rId859" xr:uid="{00000000-0004-0000-0000-000064030000}"/>
    <hyperlink ref="K940" r:id="rId860" xr:uid="{00000000-0004-0000-0000-000065030000}"/>
    <hyperlink ref="K941" r:id="rId861" xr:uid="{00000000-0004-0000-0000-000066030000}"/>
    <hyperlink ref="K942" r:id="rId862" xr:uid="{00000000-0004-0000-0000-000067030000}"/>
    <hyperlink ref="K943" r:id="rId863" xr:uid="{00000000-0004-0000-0000-000068030000}"/>
    <hyperlink ref="K944" r:id="rId864" xr:uid="{00000000-0004-0000-0000-000069030000}"/>
    <hyperlink ref="K945" r:id="rId865" xr:uid="{00000000-0004-0000-0000-00006A030000}"/>
    <hyperlink ref="K946" r:id="rId866" xr:uid="{00000000-0004-0000-0000-00006B030000}"/>
    <hyperlink ref="K947" r:id="rId867" xr:uid="{00000000-0004-0000-0000-00006C030000}"/>
    <hyperlink ref="K948" r:id="rId868" xr:uid="{00000000-0004-0000-0000-00006D030000}"/>
    <hyperlink ref="K949" r:id="rId869" xr:uid="{00000000-0004-0000-0000-00006E030000}"/>
    <hyperlink ref="K951" r:id="rId870" xr:uid="{00000000-0004-0000-0000-00006F030000}"/>
    <hyperlink ref="K952" r:id="rId871" xr:uid="{00000000-0004-0000-0000-000070030000}"/>
    <hyperlink ref="K953" r:id="rId872" xr:uid="{00000000-0004-0000-0000-000071030000}"/>
    <hyperlink ref="K955" r:id="rId873" xr:uid="{00000000-0004-0000-0000-000072030000}"/>
    <hyperlink ref="K956" r:id="rId874" xr:uid="{00000000-0004-0000-0000-000073030000}"/>
    <hyperlink ref="K957" r:id="rId875" xr:uid="{00000000-0004-0000-0000-000074030000}"/>
    <hyperlink ref="K958" r:id="rId876" xr:uid="{00000000-0004-0000-0000-000075030000}"/>
    <hyperlink ref="K959" r:id="rId877" xr:uid="{00000000-0004-0000-0000-000076030000}"/>
    <hyperlink ref="K960" r:id="rId878" xr:uid="{00000000-0004-0000-0000-000077030000}"/>
    <hyperlink ref="K961" r:id="rId879" xr:uid="{00000000-0004-0000-0000-000078030000}"/>
    <hyperlink ref="K962" r:id="rId880" xr:uid="{00000000-0004-0000-0000-000079030000}"/>
    <hyperlink ref="K963" r:id="rId881" xr:uid="{00000000-0004-0000-0000-00007A030000}"/>
    <hyperlink ref="K965" r:id="rId882" xr:uid="{00000000-0004-0000-0000-00007B030000}"/>
    <hyperlink ref="K967" r:id="rId883" xr:uid="{00000000-0004-0000-0000-00007C030000}"/>
    <hyperlink ref="K969" r:id="rId884" xr:uid="{00000000-0004-0000-0000-00007D030000}"/>
    <hyperlink ref="K970" r:id="rId885" xr:uid="{00000000-0004-0000-0000-00007E030000}"/>
    <hyperlink ref="K971" r:id="rId886" xr:uid="{00000000-0004-0000-0000-00007F030000}"/>
    <hyperlink ref="K972" r:id="rId887" xr:uid="{00000000-0004-0000-0000-000080030000}"/>
    <hyperlink ref="K974" r:id="rId888" xr:uid="{00000000-0004-0000-0000-000081030000}"/>
    <hyperlink ref="K975" r:id="rId889" xr:uid="{00000000-0004-0000-0000-000082030000}"/>
    <hyperlink ref="K977" r:id="rId890" xr:uid="{00000000-0004-0000-0000-000083030000}"/>
    <hyperlink ref="K979" r:id="rId891" xr:uid="{00000000-0004-0000-0000-000084030000}"/>
    <hyperlink ref="K982" r:id="rId892" xr:uid="{00000000-0004-0000-0000-000085030000}"/>
  </hyperlinks>
  <printOptions horizontalCentered="1" gridLines="1"/>
  <pageMargins left="0.7" right="0.7" top="0.75" bottom="0.75" header="0" footer="0"/>
  <pageSetup paperSize="9"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55A11"/>
    <outlinePr summaryBelow="0" summaryRight="0"/>
    <pageSetUpPr fitToPage="1"/>
  </sheetPr>
  <dimension ref="A1:L1000"/>
  <sheetViews>
    <sheetView workbookViewId="0">
      <pane ySplit="2" topLeftCell="A3" activePane="bottomLeft" state="frozen"/>
      <selection pane="bottomLeft" activeCell="B4" sqref="B4"/>
    </sheetView>
  </sheetViews>
  <sheetFormatPr defaultColWidth="12.6640625" defaultRowHeight="15" customHeight="1" x14ac:dyDescent="0.25"/>
  <cols>
    <col min="1" max="1" width="6.6640625" customWidth="1"/>
    <col min="2" max="3" width="12.6640625" customWidth="1"/>
    <col min="4" max="4" width="15.6640625" customWidth="1"/>
    <col min="5" max="6" width="12.6640625" customWidth="1"/>
    <col min="11" max="11" width="13.44140625" customWidth="1"/>
  </cols>
  <sheetData>
    <row r="1" spans="1:12" ht="15.75" customHeight="1" x14ac:dyDescent="0.25">
      <c r="A1" s="177" t="s">
        <v>1</v>
      </c>
      <c r="B1" s="177" t="s">
        <v>2</v>
      </c>
      <c r="C1" s="177" t="s">
        <v>3</v>
      </c>
      <c r="D1" s="177" t="s">
        <v>4</v>
      </c>
      <c r="E1" s="177" t="s">
        <v>5</v>
      </c>
      <c r="F1" s="178" t="s">
        <v>6</v>
      </c>
      <c r="G1" s="179"/>
      <c r="H1" s="180"/>
      <c r="I1" s="170" t="s">
        <v>7</v>
      </c>
      <c r="J1" s="172" t="s">
        <v>8</v>
      </c>
      <c r="K1" s="172" t="s">
        <v>9</v>
      </c>
      <c r="L1" s="172" t="s">
        <v>12</v>
      </c>
    </row>
    <row r="2" spans="1:12" ht="15.75" customHeight="1" x14ac:dyDescent="0.25">
      <c r="A2" s="171"/>
      <c r="B2" s="171"/>
      <c r="C2" s="171"/>
      <c r="D2" s="171"/>
      <c r="E2" s="171"/>
      <c r="F2" s="2" t="s">
        <v>13</v>
      </c>
      <c r="G2" s="2" t="s">
        <v>14</v>
      </c>
      <c r="H2" s="2" t="s">
        <v>15</v>
      </c>
      <c r="I2" s="171"/>
      <c r="J2" s="171"/>
      <c r="K2" s="171"/>
      <c r="L2" s="171"/>
    </row>
    <row r="3" spans="1:12" ht="15.75" customHeight="1" x14ac:dyDescent="0.25">
      <c r="A3" s="3" t="s">
        <v>19</v>
      </c>
      <c r="B3" s="3">
        <f>SUM(F3:H3)</f>
        <v>29</v>
      </c>
      <c r="C3" s="3">
        <f>SUM(C42,C53)</f>
        <v>24</v>
      </c>
      <c r="D3" s="3"/>
      <c r="E3" s="3"/>
      <c r="F3" s="3">
        <f t="shared" ref="F3:H3" si="0">SUM(F42,F53)</f>
        <v>28</v>
      </c>
      <c r="G3" s="3">
        <f t="shared" si="0"/>
        <v>1</v>
      </c>
      <c r="H3" s="3">
        <f t="shared" si="0"/>
        <v>0</v>
      </c>
      <c r="I3" s="4"/>
      <c r="J3" s="5"/>
      <c r="K3" s="8"/>
      <c r="L3" s="8"/>
    </row>
    <row r="4" spans="1:12" ht="15.75" customHeight="1" x14ac:dyDescent="0.25">
      <c r="A4" s="9">
        <v>1</v>
      </c>
      <c r="B4" s="9" t="s">
        <v>20</v>
      </c>
      <c r="C4" s="9">
        <f t="array" ref="C4">SUMPRODUCT(1/COUNTIF(C5:C6,C5:C6))</f>
        <v>2</v>
      </c>
      <c r="D4" s="9" t="s">
        <v>21</v>
      </c>
      <c r="E4" s="10">
        <f>SUM(F4:H4)</f>
        <v>2</v>
      </c>
      <c r="F4" s="9">
        <f t="shared" ref="F4:H4" si="1">COUNTA(F5:F6)</f>
        <v>2</v>
      </c>
      <c r="G4" s="9">
        <f t="shared" si="1"/>
        <v>0</v>
      </c>
      <c r="H4" s="9">
        <f t="shared" si="1"/>
        <v>0</v>
      </c>
      <c r="I4" s="11"/>
      <c r="J4" s="5"/>
      <c r="K4" s="8"/>
      <c r="L4" s="8"/>
    </row>
    <row r="5" spans="1:12" ht="15.75" customHeight="1" x14ac:dyDescent="0.25">
      <c r="A5" s="12" t="s">
        <v>2372</v>
      </c>
      <c r="B5" s="5" t="s">
        <v>2373</v>
      </c>
      <c r="C5" s="14" t="s">
        <v>2374</v>
      </c>
      <c r="D5" s="14"/>
      <c r="E5" s="15" t="s">
        <v>96</v>
      </c>
      <c r="F5" s="14" t="s">
        <v>13</v>
      </c>
      <c r="G5" s="14"/>
      <c r="H5" s="14"/>
      <c r="I5" s="16" t="s">
        <v>2375</v>
      </c>
      <c r="J5" s="5">
        <v>2021</v>
      </c>
      <c r="K5" s="8"/>
      <c r="L5" s="8"/>
    </row>
    <row r="6" spans="1:12" ht="15.75" customHeight="1" x14ac:dyDescent="0.25">
      <c r="A6" s="12" t="s">
        <v>2376</v>
      </c>
      <c r="B6" s="5" t="s">
        <v>2377</v>
      </c>
      <c r="C6" s="14" t="s">
        <v>2378</v>
      </c>
      <c r="D6" s="14"/>
      <c r="E6" s="15" t="s">
        <v>96</v>
      </c>
      <c r="F6" s="14" t="s">
        <v>13</v>
      </c>
      <c r="G6" s="14"/>
      <c r="H6" s="14"/>
      <c r="I6" s="16" t="s">
        <v>2379</v>
      </c>
      <c r="J6" s="5">
        <v>2021</v>
      </c>
      <c r="K6" s="8"/>
      <c r="L6" s="8"/>
    </row>
    <row r="7" spans="1:12" ht="15.75" customHeight="1" x14ac:dyDescent="0.25">
      <c r="A7" s="9">
        <v>3</v>
      </c>
      <c r="B7" s="9" t="s">
        <v>77</v>
      </c>
      <c r="C7" s="9">
        <f t="array" ref="C7">SUMPRODUCT(1/COUNTIF(C8,C8))</f>
        <v>1</v>
      </c>
      <c r="D7" s="9" t="s">
        <v>78</v>
      </c>
      <c r="E7" s="10">
        <f>SUM(F7:H7)</f>
        <v>1</v>
      </c>
      <c r="F7" s="9">
        <f t="shared" ref="F7:H7" si="2">COUNTA(F8)</f>
        <v>1</v>
      </c>
      <c r="G7" s="9">
        <f t="shared" si="2"/>
        <v>0</v>
      </c>
      <c r="H7" s="9">
        <f t="shared" si="2"/>
        <v>0</v>
      </c>
      <c r="I7" s="11"/>
      <c r="J7" s="5"/>
      <c r="K7" s="8"/>
      <c r="L7" s="8"/>
    </row>
    <row r="8" spans="1:12" ht="15.75" customHeight="1" x14ac:dyDescent="0.25">
      <c r="A8" s="12" t="s">
        <v>2380</v>
      </c>
      <c r="B8" s="14" t="s">
        <v>2381</v>
      </c>
      <c r="C8" s="14" t="s">
        <v>2382</v>
      </c>
      <c r="D8" s="14"/>
      <c r="E8" s="15" t="s">
        <v>96</v>
      </c>
      <c r="F8" s="14" t="s">
        <v>13</v>
      </c>
      <c r="G8" s="14"/>
      <c r="H8" s="14"/>
      <c r="I8" s="16" t="s">
        <v>2383</v>
      </c>
      <c r="J8" s="5">
        <v>2021</v>
      </c>
      <c r="K8" s="8"/>
      <c r="L8" s="8"/>
    </row>
    <row r="9" spans="1:12" ht="15.75" customHeight="1" x14ac:dyDescent="0.25">
      <c r="A9" s="9">
        <v>4</v>
      </c>
      <c r="B9" s="9" t="s">
        <v>85</v>
      </c>
      <c r="C9" s="9">
        <f t="array" ref="C9">SUMPRODUCT(1/COUNTIF(C10,C10))</f>
        <v>1</v>
      </c>
      <c r="D9" s="9" t="s">
        <v>86</v>
      </c>
      <c r="E9" s="10">
        <f>SUM(F9:H9)</f>
        <v>1</v>
      </c>
      <c r="F9" s="9">
        <f t="shared" ref="F9:H9" si="3">COUNTA(F10)</f>
        <v>1</v>
      </c>
      <c r="G9" s="9">
        <f t="shared" si="3"/>
        <v>0</v>
      </c>
      <c r="H9" s="9">
        <f t="shared" si="3"/>
        <v>0</v>
      </c>
      <c r="I9" s="11"/>
      <c r="J9" s="5"/>
      <c r="K9" s="8"/>
      <c r="L9" s="8"/>
    </row>
    <row r="10" spans="1:12" ht="15.75" customHeight="1" x14ac:dyDescent="0.25">
      <c r="A10" s="12" t="s">
        <v>2384</v>
      </c>
      <c r="B10" s="14" t="s">
        <v>94</v>
      </c>
      <c r="C10" s="14" t="s">
        <v>95</v>
      </c>
      <c r="D10" s="14" t="s">
        <v>89</v>
      </c>
      <c r="E10" s="15" t="s">
        <v>96</v>
      </c>
      <c r="F10" s="14" t="s">
        <v>13</v>
      </c>
      <c r="G10" s="14"/>
      <c r="H10" s="14"/>
      <c r="I10" s="16" t="s">
        <v>97</v>
      </c>
      <c r="J10" s="5" t="s">
        <v>47</v>
      </c>
      <c r="K10" s="8"/>
      <c r="L10" s="8"/>
    </row>
    <row r="11" spans="1:12" ht="15.75" customHeight="1" x14ac:dyDescent="0.25">
      <c r="A11" s="9">
        <v>6</v>
      </c>
      <c r="B11" s="9" t="s">
        <v>136</v>
      </c>
      <c r="C11" s="9">
        <f t="array" ref="C11">SUMPRODUCT(1/COUNTIF(C12:C16,C12:C16))</f>
        <v>5</v>
      </c>
      <c r="D11" s="9" t="s">
        <v>137</v>
      </c>
      <c r="E11" s="9">
        <f>SUM(F11:H11)</f>
        <v>5</v>
      </c>
      <c r="F11" s="9">
        <f t="shared" ref="F11:H11" si="4">COUNTA(F12:F16)</f>
        <v>4</v>
      </c>
      <c r="G11" s="9">
        <f t="shared" si="4"/>
        <v>1</v>
      </c>
      <c r="H11" s="9">
        <f t="shared" si="4"/>
        <v>0</v>
      </c>
      <c r="I11" s="16"/>
      <c r="J11" s="5"/>
      <c r="K11" s="8"/>
      <c r="L11" s="8"/>
    </row>
    <row r="12" spans="1:12" ht="15.75" customHeight="1" x14ac:dyDescent="0.25">
      <c r="A12" s="14">
        <v>1</v>
      </c>
      <c r="B12" s="30" t="s">
        <v>138</v>
      </c>
      <c r="C12" s="30" t="s">
        <v>139</v>
      </c>
      <c r="D12" s="30" t="s">
        <v>140</v>
      </c>
      <c r="E12" s="14" t="s">
        <v>96</v>
      </c>
      <c r="F12" s="14" t="s">
        <v>13</v>
      </c>
      <c r="G12" s="14"/>
      <c r="H12" s="14"/>
      <c r="I12" s="16" t="s">
        <v>141</v>
      </c>
      <c r="J12" s="5" t="s">
        <v>109</v>
      </c>
      <c r="K12" s="8"/>
      <c r="L12" s="8"/>
    </row>
    <row r="13" spans="1:12" ht="15.75" customHeight="1" x14ac:dyDescent="0.25">
      <c r="A13" s="14">
        <v>3</v>
      </c>
      <c r="B13" s="14" t="s">
        <v>147</v>
      </c>
      <c r="C13" s="14" t="s">
        <v>148</v>
      </c>
      <c r="D13" s="5"/>
      <c r="E13" s="15" t="s">
        <v>96</v>
      </c>
      <c r="F13" s="14" t="s">
        <v>13</v>
      </c>
      <c r="G13" s="14"/>
      <c r="H13" s="14"/>
      <c r="I13" s="16"/>
      <c r="J13" s="5" t="s">
        <v>129</v>
      </c>
      <c r="K13" s="36"/>
      <c r="L13" s="36"/>
    </row>
    <row r="14" spans="1:12" ht="15.75" customHeight="1" x14ac:dyDescent="0.25">
      <c r="A14" s="14">
        <v>4</v>
      </c>
      <c r="B14" s="14" t="s">
        <v>149</v>
      </c>
      <c r="C14" s="14" t="s">
        <v>150</v>
      </c>
      <c r="D14" s="5"/>
      <c r="E14" s="15" t="s">
        <v>96</v>
      </c>
      <c r="F14" s="14" t="s">
        <v>13</v>
      </c>
      <c r="G14" s="14"/>
      <c r="H14" s="14"/>
      <c r="I14" s="16"/>
      <c r="J14" s="5" t="s">
        <v>129</v>
      </c>
      <c r="K14" s="8"/>
      <c r="L14" s="8"/>
    </row>
    <row r="15" spans="1:12" ht="15.75" customHeight="1" x14ac:dyDescent="0.25">
      <c r="A15" s="14">
        <v>5</v>
      </c>
      <c r="B15" s="14" t="s">
        <v>2385</v>
      </c>
      <c r="C15" s="14" t="s">
        <v>2386</v>
      </c>
      <c r="D15" s="14"/>
      <c r="E15" s="15" t="s">
        <v>96</v>
      </c>
      <c r="F15" s="14"/>
      <c r="G15" s="14" t="s">
        <v>14</v>
      </c>
      <c r="H15" s="14"/>
      <c r="I15" s="16" t="s">
        <v>2387</v>
      </c>
      <c r="J15" s="5">
        <v>2019</v>
      </c>
      <c r="K15" s="8"/>
      <c r="L15" s="8"/>
    </row>
    <row r="16" spans="1:12" ht="15.75" customHeight="1" x14ac:dyDescent="0.25">
      <c r="A16" s="14">
        <v>8</v>
      </c>
      <c r="B16" s="14" t="s">
        <v>151</v>
      </c>
      <c r="C16" s="14" t="s">
        <v>152</v>
      </c>
      <c r="D16" s="5"/>
      <c r="E16" s="14" t="s">
        <v>96</v>
      </c>
      <c r="F16" s="14" t="s">
        <v>13</v>
      </c>
      <c r="G16" s="14"/>
      <c r="H16" s="14"/>
      <c r="I16" s="12"/>
      <c r="J16" s="5" t="s">
        <v>129</v>
      </c>
      <c r="K16" s="8"/>
      <c r="L16" s="8"/>
    </row>
    <row r="17" spans="1:12" ht="15.75" customHeight="1" x14ac:dyDescent="0.25">
      <c r="A17" s="9">
        <v>9</v>
      </c>
      <c r="B17" s="9" t="s">
        <v>178</v>
      </c>
      <c r="C17" s="9">
        <f t="array" ref="C17">SUMPRODUCT(1/COUNTIF(C18,C18))</f>
        <v>1</v>
      </c>
      <c r="D17" s="9" t="s">
        <v>179</v>
      </c>
      <c r="E17" s="9">
        <f>SUM(F17:H17)</f>
        <v>1</v>
      </c>
      <c r="F17" s="9">
        <f t="shared" ref="F17:H17" si="5">COUNTA(F18)</f>
        <v>1</v>
      </c>
      <c r="G17" s="9">
        <f t="shared" si="5"/>
        <v>0</v>
      </c>
      <c r="H17" s="9">
        <f t="shared" si="5"/>
        <v>0</v>
      </c>
      <c r="I17" s="16"/>
      <c r="J17" s="5"/>
      <c r="K17" s="8"/>
      <c r="L17" s="8"/>
    </row>
    <row r="18" spans="1:12" ht="15.75" customHeight="1" x14ac:dyDescent="0.25">
      <c r="A18" s="14">
        <v>3</v>
      </c>
      <c r="B18" s="14" t="s">
        <v>184</v>
      </c>
      <c r="C18" s="14" t="s">
        <v>185</v>
      </c>
      <c r="D18" s="5"/>
      <c r="E18" s="14" t="s">
        <v>96</v>
      </c>
      <c r="F18" s="14" t="s">
        <v>13</v>
      </c>
      <c r="G18" s="14"/>
      <c r="H18" s="14"/>
      <c r="I18" s="12" t="s">
        <v>186</v>
      </c>
      <c r="J18" s="5" t="s">
        <v>187</v>
      </c>
      <c r="K18" s="8"/>
      <c r="L18" s="8"/>
    </row>
    <row r="19" spans="1:12" ht="15.75" customHeight="1" x14ac:dyDescent="0.25">
      <c r="A19" s="9">
        <v>14</v>
      </c>
      <c r="B19" s="38" t="s">
        <v>346</v>
      </c>
      <c r="C19" s="9">
        <f t="array" ref="C19">SUMPRODUCT(1/COUNTIF(C20,C20))</f>
        <v>1</v>
      </c>
      <c r="D19" s="9" t="s">
        <v>347</v>
      </c>
      <c r="E19" s="9">
        <f>SUM(F19:H19)</f>
        <v>1</v>
      </c>
      <c r="F19" s="9">
        <f t="shared" ref="F19:H19" si="6">COUNTA(F20)</f>
        <v>1</v>
      </c>
      <c r="G19" s="9">
        <f t="shared" si="6"/>
        <v>0</v>
      </c>
      <c r="H19" s="9">
        <f t="shared" si="6"/>
        <v>0</v>
      </c>
      <c r="I19" s="16"/>
      <c r="J19" s="5"/>
      <c r="K19" s="8"/>
      <c r="L19" s="8"/>
    </row>
    <row r="20" spans="1:12" ht="15.75" customHeight="1" x14ac:dyDescent="0.25">
      <c r="A20" s="14">
        <v>4</v>
      </c>
      <c r="B20" s="14" t="s">
        <v>351</v>
      </c>
      <c r="C20" s="14" t="s">
        <v>352</v>
      </c>
      <c r="D20" s="14" t="s">
        <v>353</v>
      </c>
      <c r="E20" s="15" t="s">
        <v>96</v>
      </c>
      <c r="F20" s="14" t="s">
        <v>13</v>
      </c>
      <c r="G20" s="14"/>
      <c r="H20" s="14"/>
      <c r="I20" s="16" t="s">
        <v>354</v>
      </c>
      <c r="J20" s="14" t="s">
        <v>285</v>
      </c>
      <c r="K20" s="8"/>
      <c r="L20" s="8"/>
    </row>
    <row r="21" spans="1:12" ht="15.75" customHeight="1" x14ac:dyDescent="0.25">
      <c r="A21" s="14">
        <v>21</v>
      </c>
      <c r="B21" s="14" t="s">
        <v>401</v>
      </c>
      <c r="C21" s="21" t="s">
        <v>402</v>
      </c>
      <c r="D21" s="14" t="s">
        <v>403</v>
      </c>
      <c r="E21" s="15" t="s">
        <v>96</v>
      </c>
      <c r="F21" s="14" t="s">
        <v>13</v>
      </c>
      <c r="G21" s="14"/>
      <c r="H21" s="14"/>
      <c r="I21" s="16" t="s">
        <v>404</v>
      </c>
      <c r="J21" s="14" t="s">
        <v>405</v>
      </c>
      <c r="K21" s="8"/>
      <c r="L21" s="8"/>
    </row>
    <row r="22" spans="1:12" ht="15.75" customHeight="1" x14ac:dyDescent="0.25">
      <c r="A22" s="9">
        <v>20</v>
      </c>
      <c r="B22" s="9" t="s">
        <v>535</v>
      </c>
      <c r="C22" s="9">
        <f t="array" ref="C22">SUMPRODUCT(1/COUNTIF(C23,C23))</f>
        <v>1</v>
      </c>
      <c r="D22" s="9" t="s">
        <v>536</v>
      </c>
      <c r="E22" s="9">
        <f>SUM(F22:H22)</f>
        <v>1</v>
      </c>
      <c r="F22" s="9">
        <f t="shared" ref="F22:H22" si="7">COUNTA(F23)</f>
        <v>1</v>
      </c>
      <c r="G22" s="9">
        <f t="shared" si="7"/>
        <v>0</v>
      </c>
      <c r="H22" s="9">
        <f t="shared" si="7"/>
        <v>0</v>
      </c>
      <c r="I22" s="32"/>
      <c r="J22" s="5"/>
      <c r="K22" s="8"/>
      <c r="L22" s="8"/>
    </row>
    <row r="23" spans="1:12" ht="15.75" customHeight="1" x14ac:dyDescent="0.25">
      <c r="A23" s="14">
        <v>6</v>
      </c>
      <c r="B23" s="30" t="s">
        <v>547</v>
      </c>
      <c r="C23" s="5" t="s">
        <v>548</v>
      </c>
      <c r="D23" s="58" t="s">
        <v>549</v>
      </c>
      <c r="E23" s="31" t="s">
        <v>96</v>
      </c>
      <c r="F23" s="5" t="s">
        <v>13</v>
      </c>
      <c r="G23" s="5"/>
      <c r="H23" s="5"/>
      <c r="I23" s="32" t="s">
        <v>550</v>
      </c>
      <c r="J23" s="5" t="s">
        <v>551</v>
      </c>
      <c r="K23" s="8"/>
      <c r="L23" s="8"/>
    </row>
    <row r="24" spans="1:12" ht="15.75" customHeight="1" x14ac:dyDescent="0.25">
      <c r="A24" s="9">
        <v>21</v>
      </c>
      <c r="B24" s="9" t="s">
        <v>552</v>
      </c>
      <c r="C24" s="9">
        <f t="array" ref="C24">SUMPRODUCT(1/COUNTIF(C25:C29,C25:C29))</f>
        <v>1</v>
      </c>
      <c r="D24" s="9" t="s">
        <v>553</v>
      </c>
      <c r="E24" s="9">
        <f>SUM(F24:H24)</f>
        <v>5</v>
      </c>
      <c r="F24" s="9">
        <f t="shared" ref="F24:H24" si="8">COUNTA(F25:F29)</f>
        <v>5</v>
      </c>
      <c r="G24" s="9">
        <f t="shared" si="8"/>
        <v>0</v>
      </c>
      <c r="H24" s="9">
        <f t="shared" si="8"/>
        <v>0</v>
      </c>
      <c r="I24" s="32"/>
      <c r="J24" s="5"/>
      <c r="K24" s="8"/>
      <c r="L24" s="8"/>
    </row>
    <row r="25" spans="1:12" ht="15.75" customHeight="1" x14ac:dyDescent="0.25">
      <c r="A25" s="14">
        <v>9</v>
      </c>
      <c r="B25" s="14" t="s">
        <v>567</v>
      </c>
      <c r="C25" s="14" t="s">
        <v>555</v>
      </c>
      <c r="D25" s="14" t="s">
        <v>556</v>
      </c>
      <c r="E25" s="15" t="s">
        <v>96</v>
      </c>
      <c r="F25" s="5" t="s">
        <v>13</v>
      </c>
      <c r="G25" s="5"/>
      <c r="H25" s="14"/>
      <c r="I25" s="32" t="s">
        <v>559</v>
      </c>
      <c r="J25" s="5" t="s">
        <v>568</v>
      </c>
      <c r="K25" s="8"/>
      <c r="L25" s="8"/>
    </row>
    <row r="26" spans="1:12" ht="15.75" customHeight="1" x14ac:dyDescent="0.25">
      <c r="A26" s="14">
        <v>10</v>
      </c>
      <c r="B26" s="21" t="s">
        <v>569</v>
      </c>
      <c r="C26" s="14" t="s">
        <v>555</v>
      </c>
      <c r="D26" s="14" t="s">
        <v>556</v>
      </c>
      <c r="E26" s="15" t="s">
        <v>96</v>
      </c>
      <c r="F26" s="5" t="s">
        <v>13</v>
      </c>
      <c r="G26" s="5"/>
      <c r="H26" s="14"/>
      <c r="I26" s="32" t="s">
        <v>559</v>
      </c>
      <c r="J26" s="5" t="s">
        <v>414</v>
      </c>
      <c r="K26" s="8"/>
      <c r="L26" s="8"/>
    </row>
    <row r="27" spans="1:12" ht="15.75" customHeight="1" x14ac:dyDescent="0.25">
      <c r="A27" s="14">
        <v>11</v>
      </c>
      <c r="B27" s="21" t="s">
        <v>570</v>
      </c>
      <c r="C27" s="14" t="s">
        <v>555</v>
      </c>
      <c r="D27" s="14" t="s">
        <v>556</v>
      </c>
      <c r="E27" s="15" t="s">
        <v>96</v>
      </c>
      <c r="F27" s="5" t="s">
        <v>13</v>
      </c>
      <c r="G27" s="5"/>
      <c r="H27" s="14"/>
      <c r="I27" s="32" t="s">
        <v>559</v>
      </c>
      <c r="J27" s="5" t="s">
        <v>414</v>
      </c>
      <c r="K27" s="8"/>
      <c r="L27" s="8"/>
    </row>
    <row r="28" spans="1:12" ht="15.75" customHeight="1" x14ac:dyDescent="0.25">
      <c r="A28" s="14">
        <v>12</v>
      </c>
      <c r="B28" s="21" t="s">
        <v>571</v>
      </c>
      <c r="C28" s="14" t="s">
        <v>555</v>
      </c>
      <c r="D28" s="14" t="s">
        <v>556</v>
      </c>
      <c r="E28" s="15" t="s">
        <v>96</v>
      </c>
      <c r="F28" s="5" t="s">
        <v>13</v>
      </c>
      <c r="G28" s="5"/>
      <c r="H28" s="14"/>
      <c r="I28" s="32" t="s">
        <v>559</v>
      </c>
      <c r="J28" s="5" t="s">
        <v>414</v>
      </c>
      <c r="K28" s="8"/>
      <c r="L28" s="8"/>
    </row>
    <row r="29" spans="1:12" ht="15.75" customHeight="1" x14ac:dyDescent="0.25">
      <c r="A29" s="14">
        <v>13</v>
      </c>
      <c r="B29" s="21" t="s">
        <v>572</v>
      </c>
      <c r="C29" s="14" t="s">
        <v>555</v>
      </c>
      <c r="D29" s="14" t="s">
        <v>556</v>
      </c>
      <c r="E29" s="15" t="s">
        <v>96</v>
      </c>
      <c r="F29" s="5" t="s">
        <v>13</v>
      </c>
      <c r="G29" s="5"/>
      <c r="H29" s="14"/>
      <c r="I29" s="32" t="s">
        <v>559</v>
      </c>
      <c r="J29" s="5" t="s">
        <v>414</v>
      </c>
      <c r="K29" s="8"/>
      <c r="L29" s="8"/>
    </row>
    <row r="30" spans="1:12" ht="15.75" customHeight="1" x14ac:dyDescent="0.25">
      <c r="A30" s="9">
        <v>22</v>
      </c>
      <c r="B30" s="9" t="s">
        <v>578</v>
      </c>
      <c r="C30" s="9">
        <f t="array" ref="C30">SUMPRODUCT(1/COUNTIF(C31:C32,C31:C32))</f>
        <v>2</v>
      </c>
      <c r="D30" s="9" t="s">
        <v>579</v>
      </c>
      <c r="E30" s="9">
        <f>SUM(F30:H30)</f>
        <v>2</v>
      </c>
      <c r="F30" s="9">
        <f t="shared" ref="F30:H30" si="9">COUNTA(F31:F32)</f>
        <v>2</v>
      </c>
      <c r="G30" s="9">
        <f t="shared" si="9"/>
        <v>0</v>
      </c>
      <c r="H30" s="9">
        <f t="shared" si="9"/>
        <v>0</v>
      </c>
      <c r="I30" s="32"/>
      <c r="J30" s="5"/>
      <c r="K30" s="8"/>
      <c r="L30" s="8"/>
    </row>
    <row r="31" spans="1:12" ht="15.75" customHeight="1" x14ac:dyDescent="0.25">
      <c r="A31" s="14">
        <v>9</v>
      </c>
      <c r="B31" s="21" t="s">
        <v>590</v>
      </c>
      <c r="C31" s="14" t="s">
        <v>591</v>
      </c>
      <c r="D31" s="14" t="s">
        <v>592</v>
      </c>
      <c r="E31" s="15" t="s">
        <v>96</v>
      </c>
      <c r="F31" s="5" t="s">
        <v>13</v>
      </c>
      <c r="G31" s="5"/>
      <c r="H31" s="14"/>
      <c r="I31" s="32" t="s">
        <v>593</v>
      </c>
      <c r="J31" s="5" t="s">
        <v>594</v>
      </c>
      <c r="K31" s="8"/>
      <c r="L31" s="8"/>
    </row>
    <row r="32" spans="1:12" ht="15.75" customHeight="1" x14ac:dyDescent="0.25">
      <c r="A32" s="14">
        <v>12</v>
      </c>
      <c r="B32" s="30" t="s">
        <v>590</v>
      </c>
      <c r="C32" s="5" t="s">
        <v>601</v>
      </c>
      <c r="D32" s="58" t="s">
        <v>602</v>
      </c>
      <c r="E32" s="31" t="s">
        <v>96</v>
      </c>
      <c r="F32" s="5" t="s">
        <v>13</v>
      </c>
      <c r="G32" s="5"/>
      <c r="H32" s="5"/>
      <c r="I32" s="32" t="s">
        <v>603</v>
      </c>
      <c r="J32" s="5" t="s">
        <v>604</v>
      </c>
      <c r="K32" s="8"/>
      <c r="L32" s="8"/>
    </row>
    <row r="33" spans="1:12" ht="15.75" customHeight="1" x14ac:dyDescent="0.25">
      <c r="A33" s="9">
        <v>24</v>
      </c>
      <c r="B33" s="9" t="s">
        <v>625</v>
      </c>
      <c r="C33" s="9">
        <f t="array" ref="C33">SUMPRODUCT(1/COUNTIF(C34,C34))</f>
        <v>1</v>
      </c>
      <c r="D33" s="9" t="s">
        <v>626</v>
      </c>
      <c r="E33" s="9">
        <f>SUM(F33:H33)</f>
        <v>1</v>
      </c>
      <c r="F33" s="9">
        <f t="shared" ref="F33:H33" si="10">COUNTA(F34)</f>
        <v>1</v>
      </c>
      <c r="G33" s="9">
        <f t="shared" si="10"/>
        <v>0</v>
      </c>
      <c r="H33" s="9">
        <f t="shared" si="10"/>
        <v>0</v>
      </c>
      <c r="I33" s="16"/>
      <c r="J33" s="5"/>
      <c r="K33" s="8"/>
      <c r="L33" s="8"/>
    </row>
    <row r="34" spans="1:12" ht="15.75" customHeight="1" x14ac:dyDescent="0.25">
      <c r="A34" s="14">
        <v>7</v>
      </c>
      <c r="B34" s="21" t="s">
        <v>636</v>
      </c>
      <c r="C34" s="21" t="s">
        <v>637</v>
      </c>
      <c r="D34" s="14"/>
      <c r="E34" s="15" t="s">
        <v>96</v>
      </c>
      <c r="F34" s="5" t="s">
        <v>13</v>
      </c>
      <c r="G34" s="3"/>
      <c r="H34" s="3"/>
      <c r="I34" s="32"/>
      <c r="J34" s="5" t="s">
        <v>629</v>
      </c>
      <c r="K34" s="8"/>
      <c r="L34" s="8"/>
    </row>
    <row r="35" spans="1:12" ht="15.75" customHeight="1" x14ac:dyDescent="0.25">
      <c r="A35" s="9">
        <v>40</v>
      </c>
      <c r="B35" s="9" t="s">
        <v>951</v>
      </c>
      <c r="C35" s="9">
        <f t="array" ref="C35">SUMPRODUCT(1/COUNTIF(C36,C36))</f>
        <v>1</v>
      </c>
      <c r="D35" s="9" t="s">
        <v>952</v>
      </c>
      <c r="E35" s="9">
        <f>SUM(F35:H35)</f>
        <v>1</v>
      </c>
      <c r="F35" s="9">
        <f t="shared" ref="F35:H35" si="11">COUNTA(F36)</f>
        <v>1</v>
      </c>
      <c r="G35" s="9">
        <f t="shared" si="11"/>
        <v>0</v>
      </c>
      <c r="H35" s="9">
        <f t="shared" si="11"/>
        <v>0</v>
      </c>
      <c r="I35" s="16"/>
      <c r="J35" s="5"/>
      <c r="K35" s="8"/>
      <c r="L35" s="8"/>
    </row>
    <row r="36" spans="1:12" ht="15.75" customHeight="1" x14ac:dyDescent="0.25">
      <c r="A36" s="14">
        <v>3</v>
      </c>
      <c r="B36" s="30" t="s">
        <v>960</v>
      </c>
      <c r="C36" s="21" t="s">
        <v>961</v>
      </c>
      <c r="D36" s="21" t="s">
        <v>962</v>
      </c>
      <c r="E36" s="15" t="s">
        <v>96</v>
      </c>
      <c r="F36" s="14" t="s">
        <v>13</v>
      </c>
      <c r="G36" s="14"/>
      <c r="H36" s="14"/>
      <c r="I36" s="16" t="s">
        <v>963</v>
      </c>
      <c r="J36" s="5" t="s">
        <v>899</v>
      </c>
      <c r="K36" s="8"/>
      <c r="L36" s="8"/>
    </row>
    <row r="37" spans="1:12" ht="15.75" customHeight="1" x14ac:dyDescent="0.25">
      <c r="A37" s="9">
        <v>46</v>
      </c>
      <c r="B37" s="9" t="s">
        <v>1056</v>
      </c>
      <c r="C37" s="9">
        <f t="array" ref="C37">SUMPRODUCT(1/COUNTIF(C38,C38))</f>
        <v>1</v>
      </c>
      <c r="D37" s="9" t="s">
        <v>1057</v>
      </c>
      <c r="E37" s="9">
        <f>SUM(F37:H37)</f>
        <v>1</v>
      </c>
      <c r="F37" s="9">
        <f t="shared" ref="F37:H37" si="12">COUNTA(F38)</f>
        <v>1</v>
      </c>
      <c r="G37" s="9">
        <f t="shared" si="12"/>
        <v>0</v>
      </c>
      <c r="H37" s="9">
        <f t="shared" si="12"/>
        <v>0</v>
      </c>
      <c r="I37" s="16"/>
      <c r="J37" s="5"/>
      <c r="K37" s="8"/>
      <c r="L37" s="8"/>
    </row>
    <row r="38" spans="1:12" ht="15.75" customHeight="1" x14ac:dyDescent="0.25">
      <c r="A38" s="14">
        <v>14</v>
      </c>
      <c r="B38" s="14" t="s">
        <v>2388</v>
      </c>
      <c r="C38" s="14" t="s">
        <v>2389</v>
      </c>
      <c r="D38" s="14" t="s">
        <v>2390</v>
      </c>
      <c r="E38" s="14" t="s">
        <v>96</v>
      </c>
      <c r="F38" s="14" t="s">
        <v>13</v>
      </c>
      <c r="G38" s="14"/>
      <c r="H38" s="14"/>
      <c r="I38" s="16" t="s">
        <v>2391</v>
      </c>
      <c r="J38" s="5">
        <v>2021</v>
      </c>
      <c r="K38" s="8"/>
      <c r="L38" s="8"/>
    </row>
    <row r="39" spans="1:12" ht="15.75" customHeight="1" x14ac:dyDescent="0.25">
      <c r="A39" s="9">
        <v>47</v>
      </c>
      <c r="B39" s="9" t="s">
        <v>1070</v>
      </c>
      <c r="C39" s="9">
        <f t="array" ref="C39">SUMPRODUCT(1/COUNTIF(C40,C40))</f>
        <v>1</v>
      </c>
      <c r="D39" s="9" t="s">
        <v>1071</v>
      </c>
      <c r="E39" s="9">
        <f>SUM(F39:H39)</f>
        <v>1</v>
      </c>
      <c r="F39" s="9">
        <f t="shared" ref="F39:H39" si="13">COUNTA(F40)</f>
        <v>1</v>
      </c>
      <c r="G39" s="9">
        <f t="shared" si="13"/>
        <v>0</v>
      </c>
      <c r="H39" s="9">
        <f t="shared" si="13"/>
        <v>0</v>
      </c>
      <c r="I39" s="16"/>
      <c r="J39" s="5"/>
      <c r="K39" s="8"/>
      <c r="L39" s="8"/>
    </row>
    <row r="40" spans="1:12" ht="15.75" customHeight="1" x14ac:dyDescent="0.25">
      <c r="A40" s="14">
        <v>43</v>
      </c>
      <c r="B40" s="14" t="s">
        <v>1076</v>
      </c>
      <c r="C40" s="14" t="s">
        <v>1077</v>
      </c>
      <c r="D40" s="14"/>
      <c r="E40" s="14" t="s">
        <v>96</v>
      </c>
      <c r="F40" s="14" t="s">
        <v>13</v>
      </c>
      <c r="G40" s="14"/>
      <c r="H40" s="14"/>
      <c r="I40" s="12" t="s">
        <v>1078</v>
      </c>
      <c r="J40" s="5" t="s">
        <v>1025</v>
      </c>
      <c r="K40" s="8"/>
      <c r="L40" s="8"/>
    </row>
    <row r="41" spans="1:12" ht="15.75" customHeight="1" x14ac:dyDescent="0.25">
      <c r="A41" s="9">
        <v>58</v>
      </c>
      <c r="B41" s="9" t="s">
        <v>1273</v>
      </c>
      <c r="C41" s="14">
        <v>0</v>
      </c>
      <c r="D41" s="14"/>
      <c r="E41" s="14"/>
      <c r="F41" s="14"/>
      <c r="G41" s="14"/>
      <c r="H41" s="14"/>
      <c r="I41" s="16"/>
      <c r="J41" s="5"/>
      <c r="K41" s="8"/>
      <c r="L41" s="8"/>
    </row>
    <row r="42" spans="1:12" ht="15.75" customHeight="1" x14ac:dyDescent="0.25">
      <c r="A42" s="69" t="s">
        <v>1274</v>
      </c>
      <c r="B42" s="69">
        <f>SUM(F42:H42)</f>
        <v>24</v>
      </c>
      <c r="C42" s="69">
        <f>SUM(C4:C41)</f>
        <v>19</v>
      </c>
      <c r="D42" s="69"/>
      <c r="E42" s="69"/>
      <c r="F42" s="69">
        <f>COUNTIF(F4:F41,"3 sao")</f>
        <v>23</v>
      </c>
      <c r="G42" s="69">
        <f>COUNTIF(G4:G41,"4 sao")</f>
        <v>1</v>
      </c>
      <c r="H42" s="69">
        <f>COUNTIF(H4:H40,"5 sao")</f>
        <v>0</v>
      </c>
      <c r="I42" s="70"/>
      <c r="J42" s="71"/>
      <c r="K42" s="75"/>
      <c r="L42" s="75"/>
    </row>
    <row r="43" spans="1:12" ht="15.75" customHeight="1" x14ac:dyDescent="0.25">
      <c r="A43" s="76">
        <v>1</v>
      </c>
      <c r="B43" s="77" t="s">
        <v>1275</v>
      </c>
      <c r="C43" s="3">
        <f t="array" ref="C43">SUMPRODUCT(1/COUNTIF(C44,C44))</f>
        <v>1</v>
      </c>
      <c r="D43" s="5"/>
      <c r="E43" s="9">
        <f>SUM(F43:H43)</f>
        <v>1</v>
      </c>
      <c r="F43" s="3">
        <f t="shared" ref="F43:H43" si="14">COUNTA(F44)</f>
        <v>1</v>
      </c>
      <c r="G43" s="3">
        <f t="shared" si="14"/>
        <v>0</v>
      </c>
      <c r="H43" s="3">
        <f t="shared" si="14"/>
        <v>0</v>
      </c>
      <c r="I43" s="5"/>
      <c r="J43" s="6"/>
      <c r="K43" s="5"/>
      <c r="L43" s="5"/>
    </row>
    <row r="44" spans="1:12" ht="15.75" customHeight="1" x14ac:dyDescent="0.25">
      <c r="A44" s="5" t="s">
        <v>2392</v>
      </c>
      <c r="B44" s="80" t="s">
        <v>1282</v>
      </c>
      <c r="C44" s="5" t="s">
        <v>1283</v>
      </c>
      <c r="D44" s="5" t="s">
        <v>1284</v>
      </c>
      <c r="E44" s="14" t="s">
        <v>96</v>
      </c>
      <c r="F44" s="4" t="s">
        <v>13</v>
      </c>
      <c r="G44" s="5"/>
      <c r="H44" s="5"/>
      <c r="I44" s="81" t="s">
        <v>1285</v>
      </c>
      <c r="J44" s="5">
        <v>2023</v>
      </c>
      <c r="K44" s="5" t="s">
        <v>1286</v>
      </c>
      <c r="L44" s="5"/>
    </row>
    <row r="45" spans="1:12" ht="15.75" customHeight="1" x14ac:dyDescent="0.25">
      <c r="A45" s="76">
        <v>16</v>
      </c>
      <c r="B45" s="94" t="s">
        <v>1548</v>
      </c>
      <c r="C45" s="3">
        <f t="array" ref="C45">SUMPRODUCT(1/COUNTIF(C46,C46))</f>
        <v>1</v>
      </c>
      <c r="D45" s="3"/>
      <c r="E45" s="84">
        <f>SUM(F45:H45)</f>
        <v>1</v>
      </c>
      <c r="F45" s="85">
        <f t="shared" ref="F45:H45" si="15">COUNTA(F46)</f>
        <v>1</v>
      </c>
      <c r="G45" s="3">
        <f t="shared" si="15"/>
        <v>0</v>
      </c>
      <c r="H45" s="3">
        <f t="shared" si="15"/>
        <v>0</v>
      </c>
      <c r="I45" s="3"/>
      <c r="J45" s="3"/>
      <c r="K45" s="3"/>
      <c r="L45" s="3"/>
    </row>
    <row r="46" spans="1:12" ht="15.75" customHeight="1" x14ac:dyDescent="0.25">
      <c r="A46" s="91" t="s">
        <v>2393</v>
      </c>
      <c r="B46" s="80" t="s">
        <v>2394</v>
      </c>
      <c r="C46" s="5" t="s">
        <v>2395</v>
      </c>
      <c r="D46" s="5" t="s">
        <v>1551</v>
      </c>
      <c r="E46" s="14" t="s">
        <v>96</v>
      </c>
      <c r="F46" s="4" t="s">
        <v>13</v>
      </c>
      <c r="G46" s="3"/>
      <c r="H46" s="3"/>
      <c r="I46" s="81" t="s">
        <v>2396</v>
      </c>
      <c r="J46" s="103">
        <v>2020</v>
      </c>
      <c r="K46" s="5" t="s">
        <v>2397</v>
      </c>
      <c r="L46" s="3"/>
    </row>
    <row r="47" spans="1:12" ht="15.75" customHeight="1" x14ac:dyDescent="0.25">
      <c r="A47" s="3">
        <v>18</v>
      </c>
      <c r="B47" s="88" t="s">
        <v>1606</v>
      </c>
      <c r="C47" s="3">
        <f t="array" ref="C47">SUMPRODUCT(1/COUNTIF(C48,C48))</f>
        <v>1</v>
      </c>
      <c r="D47" s="3"/>
      <c r="E47" s="84">
        <f>SUM(F47:H47)</f>
        <v>1</v>
      </c>
      <c r="F47" s="85">
        <f t="shared" ref="F47:H47" si="16">COUNTA(F48)</f>
        <v>1</v>
      </c>
      <c r="G47" s="3">
        <f t="shared" si="16"/>
        <v>0</v>
      </c>
      <c r="H47" s="3">
        <f t="shared" si="16"/>
        <v>0</v>
      </c>
      <c r="I47" s="3"/>
      <c r="J47" s="3"/>
      <c r="K47" s="3"/>
      <c r="L47" s="3"/>
    </row>
    <row r="48" spans="1:12" ht="15.75" customHeight="1" x14ac:dyDescent="0.25">
      <c r="A48" s="5" t="s">
        <v>2398</v>
      </c>
      <c r="B48" s="80" t="s">
        <v>1612</v>
      </c>
      <c r="C48" s="5" t="s">
        <v>1613</v>
      </c>
      <c r="D48" s="5" t="s">
        <v>1614</v>
      </c>
      <c r="E48" s="14" t="s">
        <v>96</v>
      </c>
      <c r="F48" s="4" t="s">
        <v>13</v>
      </c>
      <c r="G48" s="5"/>
      <c r="H48" s="5"/>
      <c r="I48" s="81" t="s">
        <v>1615</v>
      </c>
      <c r="J48" s="5">
        <v>2023</v>
      </c>
      <c r="K48" s="5" t="s">
        <v>1593</v>
      </c>
      <c r="L48" s="5"/>
    </row>
    <row r="49" spans="1:12" ht="26.25" customHeight="1" x14ac:dyDescent="0.25">
      <c r="A49" s="3">
        <v>23</v>
      </c>
      <c r="B49" s="88" t="s">
        <v>1651</v>
      </c>
      <c r="C49" s="3">
        <f t="array" ref="C49">SUMPRODUCT(1/COUNTIF(C50,C50))</f>
        <v>1</v>
      </c>
      <c r="D49" s="3"/>
      <c r="E49" s="84">
        <f>SUM(F49:H49)</f>
        <v>1</v>
      </c>
      <c r="F49" s="85">
        <f t="shared" ref="F49:H49" si="17">COUNTA(F50)</f>
        <v>1</v>
      </c>
      <c r="G49" s="3">
        <f t="shared" si="17"/>
        <v>0</v>
      </c>
      <c r="H49" s="3">
        <f t="shared" si="17"/>
        <v>0</v>
      </c>
      <c r="I49" s="3"/>
      <c r="J49" s="3"/>
      <c r="K49" s="3"/>
      <c r="L49" s="3"/>
    </row>
    <row r="50" spans="1:12" ht="15.75" customHeight="1" x14ac:dyDescent="0.25">
      <c r="A50" s="91" t="s">
        <v>2399</v>
      </c>
      <c r="B50" s="80" t="s">
        <v>1652</v>
      </c>
      <c r="C50" s="5" t="s">
        <v>1653</v>
      </c>
      <c r="D50" s="5" t="s">
        <v>1654</v>
      </c>
      <c r="E50" s="59" t="s">
        <v>96</v>
      </c>
      <c r="F50" s="4" t="s">
        <v>13</v>
      </c>
      <c r="G50" s="5"/>
      <c r="H50" s="5"/>
      <c r="I50" s="81" t="s">
        <v>1655</v>
      </c>
      <c r="J50" s="5">
        <v>2024</v>
      </c>
      <c r="K50" s="5" t="s">
        <v>1545</v>
      </c>
      <c r="L50" s="5"/>
    </row>
    <row r="51" spans="1:12" ht="15.75" customHeight="1" x14ac:dyDescent="0.25">
      <c r="A51" s="76">
        <v>47</v>
      </c>
      <c r="B51" s="94" t="s">
        <v>2108</v>
      </c>
      <c r="C51" s="9">
        <f t="array" ref="C51">SUMPRODUCT(1/COUNTIF(C52,C52))</f>
        <v>1</v>
      </c>
      <c r="D51" s="3"/>
      <c r="E51" s="84">
        <f>SUM(F51:H51)</f>
        <v>1</v>
      </c>
      <c r="F51" s="85">
        <f t="shared" ref="F51:H51" si="18">COUNTA(F52)</f>
        <v>1</v>
      </c>
      <c r="G51" s="3">
        <f t="shared" si="18"/>
        <v>0</v>
      </c>
      <c r="H51" s="3">
        <f t="shared" si="18"/>
        <v>0</v>
      </c>
      <c r="I51" s="3"/>
      <c r="J51" s="3"/>
      <c r="K51" s="3"/>
      <c r="L51" s="3"/>
    </row>
    <row r="52" spans="1:12" ht="15.75" customHeight="1" x14ac:dyDescent="0.25">
      <c r="A52" s="5" t="s">
        <v>2400</v>
      </c>
      <c r="B52" s="80" t="s">
        <v>2128</v>
      </c>
      <c r="C52" s="5" t="s">
        <v>2129</v>
      </c>
      <c r="D52" s="5" t="s">
        <v>2126</v>
      </c>
      <c r="E52" s="14" t="s">
        <v>96</v>
      </c>
      <c r="F52" s="4" t="s">
        <v>13</v>
      </c>
      <c r="G52" s="5"/>
      <c r="H52" s="5"/>
      <c r="I52" s="81" t="s">
        <v>2130</v>
      </c>
      <c r="J52" s="5">
        <v>2023</v>
      </c>
      <c r="K52" s="5" t="s">
        <v>2113</v>
      </c>
      <c r="L52" s="5"/>
    </row>
    <row r="53" spans="1:12" ht="15.75" customHeight="1" x14ac:dyDescent="0.25">
      <c r="A53" s="69" t="s">
        <v>2361</v>
      </c>
      <c r="B53" s="107"/>
      <c r="C53" s="1">
        <f>SUM(C43:C52)</f>
        <v>5</v>
      </c>
      <c r="D53" s="65"/>
      <c r="E53" s="59"/>
      <c r="F53" s="108">
        <f t="shared" ref="F53:H53" si="19">COUNTIF(F44:F52,"3 sao")</f>
        <v>5</v>
      </c>
      <c r="G53" s="108">
        <f t="shared" si="19"/>
        <v>0</v>
      </c>
      <c r="H53" s="108">
        <f t="shared" si="19"/>
        <v>0</v>
      </c>
      <c r="I53" s="65"/>
      <c r="J53" s="65"/>
      <c r="K53" s="65"/>
      <c r="L53" s="65"/>
    </row>
    <row r="54" spans="1:12" ht="15.75" customHeight="1" x14ac:dyDescent="0.25"/>
    <row r="55" spans="1:12" ht="15.75" customHeight="1" x14ac:dyDescent="0.25"/>
    <row r="56" spans="1:12" ht="15.75" customHeight="1" x14ac:dyDescent="0.25"/>
    <row r="57" spans="1:12" ht="15.75" customHeight="1" x14ac:dyDescent="0.25"/>
    <row r="58" spans="1:12" ht="15.75" customHeight="1" x14ac:dyDescent="0.25"/>
    <row r="59" spans="1:12" ht="15.75" customHeight="1" x14ac:dyDescent="0.25"/>
    <row r="60" spans="1:12" ht="15.75" customHeight="1" x14ac:dyDescent="0.25"/>
    <row r="61" spans="1:12" ht="15.75" customHeight="1" x14ac:dyDescent="0.25"/>
    <row r="62" spans="1:12" ht="15.75" customHeight="1" x14ac:dyDescent="0.25"/>
    <row r="63" spans="1:12" ht="15.75" customHeight="1" x14ac:dyDescent="0.25"/>
    <row r="64" spans="1:12"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J1:J2"/>
    <mergeCell ref="K1:K2"/>
    <mergeCell ref="L1:L2"/>
    <mergeCell ref="A1:A2"/>
    <mergeCell ref="B1:B2"/>
    <mergeCell ref="C1:C2"/>
    <mergeCell ref="D1:D2"/>
    <mergeCell ref="E1:E2"/>
    <mergeCell ref="F1:H1"/>
    <mergeCell ref="I1:I2"/>
  </mergeCells>
  <conditionalFormatting sqref="J1:J15 J17 J19:J20 J22 J24:J31 J33:J40 J42">
    <cfRule type="cellIs" dxfId="1" priority="1" operator="lessThan">
      <formula>2022</formula>
    </cfRule>
  </conditionalFormatting>
  <printOptions horizontalCentered="1" gridLines="1"/>
  <pageMargins left="0.7" right="0.7" top="0.75" bottom="0.75" header="0" footer="0"/>
  <pageSetup paperSize="9" fitToHeight="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3C47D"/>
    <outlinePr summaryBelow="0" summaryRight="0"/>
  </sheetPr>
  <dimension ref="A1:J1000"/>
  <sheetViews>
    <sheetView workbookViewId="0"/>
  </sheetViews>
  <sheetFormatPr defaultColWidth="12.6640625" defaultRowHeight="15" customHeight="1" x14ac:dyDescent="0.25"/>
  <cols>
    <col min="1" max="1" width="12.6640625" customWidth="1"/>
    <col min="2" max="2" width="14.6640625" customWidth="1"/>
    <col min="3" max="6" width="12.6640625" customWidth="1"/>
  </cols>
  <sheetData>
    <row r="1" spans="1:10" ht="15.75" customHeight="1" x14ac:dyDescent="0.25">
      <c r="A1" s="181" t="s">
        <v>2401</v>
      </c>
      <c r="B1" s="181" t="s">
        <v>2402</v>
      </c>
      <c r="C1" s="184" t="s">
        <v>6</v>
      </c>
      <c r="D1" s="179"/>
      <c r="E1" s="180"/>
      <c r="F1" s="181" t="s">
        <v>2403</v>
      </c>
      <c r="G1" s="181" t="s">
        <v>2404</v>
      </c>
      <c r="H1" s="181" t="s">
        <v>2405</v>
      </c>
      <c r="I1" s="181" t="s">
        <v>2406</v>
      </c>
      <c r="J1" s="185" t="s">
        <v>2407</v>
      </c>
    </row>
    <row r="2" spans="1:10" ht="38.25" customHeight="1" x14ac:dyDescent="0.25">
      <c r="A2" s="171"/>
      <c r="B2" s="171"/>
      <c r="C2" s="109" t="s">
        <v>13</v>
      </c>
      <c r="D2" s="109" t="s">
        <v>14</v>
      </c>
      <c r="E2" s="109" t="s">
        <v>15</v>
      </c>
      <c r="F2" s="171"/>
      <c r="G2" s="171"/>
      <c r="H2" s="171"/>
      <c r="I2" s="171"/>
      <c r="J2" s="186"/>
    </row>
    <row r="3" spans="1:10" ht="15.75" customHeight="1" x14ac:dyDescent="0.25">
      <c r="A3" s="110">
        <v>1</v>
      </c>
      <c r="B3" s="111" t="e">
        <f t="shared" ref="B3:E3" si="0">#REF!</f>
        <v>#REF!</v>
      </c>
      <c r="C3" s="110" t="e">
        <f t="shared" si="0"/>
        <v>#REF!</v>
      </c>
      <c r="D3" s="110" t="e">
        <f t="shared" si="0"/>
        <v>#REF!</v>
      </c>
      <c r="E3" s="110" t="e">
        <f t="shared" si="0"/>
        <v>#REF!</v>
      </c>
      <c r="F3" s="112" t="e">
        <f t="shared" ref="F3:F140" si="1">SUM(C3:E3)</f>
        <v>#REF!</v>
      </c>
      <c r="G3" s="113" t="e">
        <f t="shared" ref="G3:G137" si="2">C3/F3</f>
        <v>#REF!</v>
      </c>
      <c r="H3" s="114" t="e">
        <f t="shared" ref="H3:H137" si="3">D3/F3</f>
        <v>#REF!</v>
      </c>
      <c r="I3" s="115" t="e">
        <f t="shared" ref="I3:I138" si="4">E3/F3</f>
        <v>#REF!</v>
      </c>
      <c r="J3" s="116"/>
    </row>
    <row r="4" spans="1:10" ht="15.75" customHeight="1" x14ac:dyDescent="0.25">
      <c r="A4" s="110">
        <v>2</v>
      </c>
      <c r="B4" s="111" t="e">
        <f t="shared" ref="B4:E4" si="5">#REF!</f>
        <v>#REF!</v>
      </c>
      <c r="C4" s="110" t="e">
        <f t="shared" si="5"/>
        <v>#REF!</v>
      </c>
      <c r="D4" s="110" t="e">
        <f t="shared" si="5"/>
        <v>#REF!</v>
      </c>
      <c r="E4" s="110" t="e">
        <f t="shared" si="5"/>
        <v>#REF!</v>
      </c>
      <c r="F4" s="112" t="e">
        <f t="shared" si="1"/>
        <v>#REF!</v>
      </c>
      <c r="G4" s="113" t="e">
        <f t="shared" si="2"/>
        <v>#REF!</v>
      </c>
      <c r="H4" s="114" t="e">
        <f t="shared" si="3"/>
        <v>#REF!</v>
      </c>
      <c r="I4" s="115" t="e">
        <f t="shared" si="4"/>
        <v>#REF!</v>
      </c>
      <c r="J4" s="116"/>
    </row>
    <row r="5" spans="1:10" ht="15.75" customHeight="1" x14ac:dyDescent="0.25">
      <c r="A5" s="110">
        <v>3</v>
      </c>
      <c r="B5" s="111" t="e">
        <f t="shared" ref="B5:E5" si="6">#REF!</f>
        <v>#REF!</v>
      </c>
      <c r="C5" s="110" t="e">
        <f t="shared" si="6"/>
        <v>#REF!</v>
      </c>
      <c r="D5" s="110" t="e">
        <f t="shared" si="6"/>
        <v>#REF!</v>
      </c>
      <c r="E5" s="110" t="e">
        <f t="shared" si="6"/>
        <v>#REF!</v>
      </c>
      <c r="F5" s="112" t="e">
        <f t="shared" si="1"/>
        <v>#REF!</v>
      </c>
      <c r="G5" s="113" t="e">
        <f t="shared" si="2"/>
        <v>#REF!</v>
      </c>
      <c r="H5" s="114" t="e">
        <f t="shared" si="3"/>
        <v>#REF!</v>
      </c>
      <c r="I5" s="115" t="e">
        <f t="shared" si="4"/>
        <v>#REF!</v>
      </c>
      <c r="J5" s="116"/>
    </row>
    <row r="6" spans="1:10" ht="15.75" customHeight="1" x14ac:dyDescent="0.25">
      <c r="A6" s="110">
        <v>4</v>
      </c>
      <c r="B6" s="112" t="e">
        <f t="shared" ref="B6:E6" si="7">#REF!</f>
        <v>#REF!</v>
      </c>
      <c r="C6" s="110" t="e">
        <f t="shared" si="7"/>
        <v>#REF!</v>
      </c>
      <c r="D6" s="110" t="e">
        <f t="shared" si="7"/>
        <v>#REF!</v>
      </c>
      <c r="E6" s="110" t="e">
        <f t="shared" si="7"/>
        <v>#REF!</v>
      </c>
      <c r="F6" s="112" t="e">
        <f t="shared" si="1"/>
        <v>#REF!</v>
      </c>
      <c r="G6" s="113" t="e">
        <f t="shared" si="2"/>
        <v>#REF!</v>
      </c>
      <c r="H6" s="114" t="e">
        <f t="shared" si="3"/>
        <v>#REF!</v>
      </c>
      <c r="I6" s="115" t="e">
        <f t="shared" si="4"/>
        <v>#REF!</v>
      </c>
      <c r="J6" s="116"/>
    </row>
    <row r="7" spans="1:10" ht="15.75" customHeight="1" x14ac:dyDescent="0.25">
      <c r="A7" s="110">
        <v>5</v>
      </c>
      <c r="B7" s="112" t="e">
        <f t="shared" ref="B7:E7" si="8">#REF!</f>
        <v>#REF!</v>
      </c>
      <c r="C7" s="110" t="e">
        <f t="shared" si="8"/>
        <v>#REF!</v>
      </c>
      <c r="D7" s="110" t="e">
        <f t="shared" si="8"/>
        <v>#REF!</v>
      </c>
      <c r="E7" s="110" t="e">
        <f t="shared" si="8"/>
        <v>#REF!</v>
      </c>
      <c r="F7" s="112" t="e">
        <f t="shared" si="1"/>
        <v>#REF!</v>
      </c>
      <c r="G7" s="113" t="e">
        <f t="shared" si="2"/>
        <v>#REF!</v>
      </c>
      <c r="H7" s="114" t="e">
        <f t="shared" si="3"/>
        <v>#REF!</v>
      </c>
      <c r="I7" s="115" t="e">
        <f t="shared" si="4"/>
        <v>#REF!</v>
      </c>
      <c r="J7" s="116"/>
    </row>
    <row r="8" spans="1:10" ht="15.75" customHeight="1" x14ac:dyDescent="0.25">
      <c r="A8" s="110">
        <v>6</v>
      </c>
      <c r="B8" s="112" t="e">
        <f t="shared" ref="B8:E8" si="9">#REF!</f>
        <v>#REF!</v>
      </c>
      <c r="C8" s="110" t="e">
        <f t="shared" si="9"/>
        <v>#REF!</v>
      </c>
      <c r="D8" s="110" t="e">
        <f t="shared" si="9"/>
        <v>#REF!</v>
      </c>
      <c r="E8" s="110" t="e">
        <f t="shared" si="9"/>
        <v>#REF!</v>
      </c>
      <c r="F8" s="112" t="e">
        <f t="shared" si="1"/>
        <v>#REF!</v>
      </c>
      <c r="G8" s="113" t="e">
        <f t="shared" si="2"/>
        <v>#REF!</v>
      </c>
      <c r="H8" s="114" t="e">
        <f t="shared" si="3"/>
        <v>#REF!</v>
      </c>
      <c r="I8" s="115" t="e">
        <f t="shared" si="4"/>
        <v>#REF!</v>
      </c>
      <c r="J8" s="116"/>
    </row>
    <row r="9" spans="1:10" ht="15.75" customHeight="1" x14ac:dyDescent="0.25">
      <c r="A9" s="110">
        <v>7</v>
      </c>
      <c r="B9" s="112" t="e">
        <f t="shared" ref="B9:E9" si="10">#REF!</f>
        <v>#REF!</v>
      </c>
      <c r="C9" s="110" t="e">
        <f t="shared" si="10"/>
        <v>#REF!</v>
      </c>
      <c r="D9" s="110" t="e">
        <f t="shared" si="10"/>
        <v>#REF!</v>
      </c>
      <c r="E9" s="110" t="e">
        <f t="shared" si="10"/>
        <v>#REF!</v>
      </c>
      <c r="F9" s="112" t="e">
        <f t="shared" si="1"/>
        <v>#REF!</v>
      </c>
      <c r="G9" s="113" t="e">
        <f t="shared" si="2"/>
        <v>#REF!</v>
      </c>
      <c r="H9" s="114" t="e">
        <f t="shared" si="3"/>
        <v>#REF!</v>
      </c>
      <c r="I9" s="115" t="e">
        <f t="shared" si="4"/>
        <v>#REF!</v>
      </c>
      <c r="J9" s="116"/>
    </row>
    <row r="10" spans="1:10" ht="15.75" customHeight="1" x14ac:dyDescent="0.25">
      <c r="A10" s="110">
        <v>8</v>
      </c>
      <c r="B10" s="112" t="e">
        <f t="shared" ref="B10:E10" si="11">#REF!</f>
        <v>#REF!</v>
      </c>
      <c r="C10" s="110" t="e">
        <f t="shared" si="11"/>
        <v>#REF!</v>
      </c>
      <c r="D10" s="110" t="e">
        <f t="shared" si="11"/>
        <v>#REF!</v>
      </c>
      <c r="E10" s="110" t="e">
        <f t="shared" si="11"/>
        <v>#REF!</v>
      </c>
      <c r="F10" s="112" t="e">
        <f t="shared" si="1"/>
        <v>#REF!</v>
      </c>
      <c r="G10" s="113" t="e">
        <f t="shared" si="2"/>
        <v>#REF!</v>
      </c>
      <c r="H10" s="114" t="e">
        <f t="shared" si="3"/>
        <v>#REF!</v>
      </c>
      <c r="I10" s="115" t="e">
        <f t="shared" si="4"/>
        <v>#REF!</v>
      </c>
      <c r="J10" s="116"/>
    </row>
    <row r="11" spans="1:10" ht="15.75" customHeight="1" x14ac:dyDescent="0.25">
      <c r="A11" s="110">
        <v>9</v>
      </c>
      <c r="B11" s="112" t="e">
        <f t="shared" ref="B11:E11" si="12">#REF!</f>
        <v>#REF!</v>
      </c>
      <c r="C11" s="110" t="e">
        <f t="shared" si="12"/>
        <v>#REF!</v>
      </c>
      <c r="D11" s="110" t="e">
        <f t="shared" si="12"/>
        <v>#REF!</v>
      </c>
      <c r="E11" s="110" t="e">
        <f t="shared" si="12"/>
        <v>#REF!</v>
      </c>
      <c r="F11" s="112" t="e">
        <f t="shared" si="1"/>
        <v>#REF!</v>
      </c>
      <c r="G11" s="113" t="e">
        <f t="shared" si="2"/>
        <v>#REF!</v>
      </c>
      <c r="H11" s="114" t="e">
        <f t="shared" si="3"/>
        <v>#REF!</v>
      </c>
      <c r="I11" s="115" t="e">
        <f t="shared" si="4"/>
        <v>#REF!</v>
      </c>
      <c r="J11" s="116"/>
    </row>
    <row r="12" spans="1:10" ht="15.75" customHeight="1" x14ac:dyDescent="0.25">
      <c r="A12" s="110">
        <v>10</v>
      </c>
      <c r="B12" s="112" t="e">
        <f t="shared" ref="B12:E12" si="13">#REF!</f>
        <v>#REF!</v>
      </c>
      <c r="C12" s="110" t="e">
        <f t="shared" si="13"/>
        <v>#REF!</v>
      </c>
      <c r="D12" s="110" t="e">
        <f t="shared" si="13"/>
        <v>#REF!</v>
      </c>
      <c r="E12" s="110" t="e">
        <f t="shared" si="13"/>
        <v>#REF!</v>
      </c>
      <c r="F12" s="112" t="e">
        <f t="shared" si="1"/>
        <v>#REF!</v>
      </c>
      <c r="G12" s="113" t="e">
        <f t="shared" si="2"/>
        <v>#REF!</v>
      </c>
      <c r="H12" s="114" t="e">
        <f t="shared" si="3"/>
        <v>#REF!</v>
      </c>
      <c r="I12" s="115" t="e">
        <f t="shared" si="4"/>
        <v>#REF!</v>
      </c>
      <c r="J12" s="116"/>
    </row>
    <row r="13" spans="1:10" ht="15.75" customHeight="1" x14ac:dyDescent="0.25">
      <c r="A13" s="110">
        <v>11</v>
      </c>
      <c r="B13" s="112" t="e">
        <f t="shared" ref="B13:E13" si="14">#REF!</f>
        <v>#REF!</v>
      </c>
      <c r="C13" s="110" t="e">
        <f t="shared" si="14"/>
        <v>#REF!</v>
      </c>
      <c r="D13" s="110" t="e">
        <f t="shared" si="14"/>
        <v>#REF!</v>
      </c>
      <c r="E13" s="110" t="e">
        <f t="shared" si="14"/>
        <v>#REF!</v>
      </c>
      <c r="F13" s="112" t="e">
        <f t="shared" si="1"/>
        <v>#REF!</v>
      </c>
      <c r="G13" s="113" t="e">
        <f t="shared" si="2"/>
        <v>#REF!</v>
      </c>
      <c r="H13" s="114" t="e">
        <f t="shared" si="3"/>
        <v>#REF!</v>
      </c>
      <c r="I13" s="115" t="e">
        <f t="shared" si="4"/>
        <v>#REF!</v>
      </c>
      <c r="J13" s="116"/>
    </row>
    <row r="14" spans="1:10" ht="15.75" customHeight="1" x14ac:dyDescent="0.25">
      <c r="A14" s="110">
        <v>12</v>
      </c>
      <c r="B14" s="112" t="e">
        <f t="shared" ref="B14:E14" si="15">#REF!</f>
        <v>#REF!</v>
      </c>
      <c r="C14" s="110" t="e">
        <f t="shared" si="15"/>
        <v>#REF!</v>
      </c>
      <c r="D14" s="110" t="e">
        <f t="shared" si="15"/>
        <v>#REF!</v>
      </c>
      <c r="E14" s="110" t="e">
        <f t="shared" si="15"/>
        <v>#REF!</v>
      </c>
      <c r="F14" s="112" t="e">
        <f t="shared" si="1"/>
        <v>#REF!</v>
      </c>
      <c r="G14" s="113" t="e">
        <f t="shared" si="2"/>
        <v>#REF!</v>
      </c>
      <c r="H14" s="114" t="e">
        <f t="shared" si="3"/>
        <v>#REF!</v>
      </c>
      <c r="I14" s="115" t="e">
        <f t="shared" si="4"/>
        <v>#REF!</v>
      </c>
      <c r="J14" s="116"/>
    </row>
    <row r="15" spans="1:10" ht="15.75" customHeight="1" x14ac:dyDescent="0.25">
      <c r="A15" s="117">
        <v>13</v>
      </c>
      <c r="B15" s="118" t="e">
        <f t="shared" ref="B15:E15" si="16">#REF!</f>
        <v>#REF!</v>
      </c>
      <c r="C15" s="117" t="e">
        <f t="shared" si="16"/>
        <v>#REF!</v>
      </c>
      <c r="D15" s="117" t="e">
        <f t="shared" si="16"/>
        <v>#REF!</v>
      </c>
      <c r="E15" s="117" t="e">
        <f t="shared" si="16"/>
        <v>#REF!</v>
      </c>
      <c r="F15" s="118" t="e">
        <f t="shared" si="1"/>
        <v>#REF!</v>
      </c>
      <c r="G15" s="119" t="e">
        <f t="shared" si="2"/>
        <v>#REF!</v>
      </c>
      <c r="H15" s="120" t="e">
        <f t="shared" si="3"/>
        <v>#REF!</v>
      </c>
      <c r="I15" s="117" t="e">
        <f t="shared" si="4"/>
        <v>#REF!</v>
      </c>
      <c r="J15" s="121" t="s">
        <v>2408</v>
      </c>
    </row>
    <row r="16" spans="1:10" ht="15.75" customHeight="1" x14ac:dyDescent="0.25">
      <c r="A16" s="110">
        <v>14</v>
      </c>
      <c r="B16" s="112" t="e">
        <f t="shared" ref="B16:E16" si="17">#REF!</f>
        <v>#REF!</v>
      </c>
      <c r="C16" s="110" t="e">
        <f t="shared" si="17"/>
        <v>#REF!</v>
      </c>
      <c r="D16" s="110" t="e">
        <f t="shared" si="17"/>
        <v>#REF!</v>
      </c>
      <c r="E16" s="110" t="e">
        <f t="shared" si="17"/>
        <v>#REF!</v>
      </c>
      <c r="F16" s="112" t="e">
        <f t="shared" si="1"/>
        <v>#REF!</v>
      </c>
      <c r="G16" s="113" t="e">
        <f t="shared" si="2"/>
        <v>#REF!</v>
      </c>
      <c r="H16" s="114" t="e">
        <f t="shared" si="3"/>
        <v>#REF!</v>
      </c>
      <c r="I16" s="115" t="e">
        <f t="shared" si="4"/>
        <v>#REF!</v>
      </c>
      <c r="J16" s="116"/>
    </row>
    <row r="17" spans="1:10" ht="15.75" customHeight="1" x14ac:dyDescent="0.25">
      <c r="A17" s="110">
        <v>15</v>
      </c>
      <c r="B17" s="112" t="e">
        <f t="shared" ref="B17:E17" si="18">#REF!</f>
        <v>#REF!</v>
      </c>
      <c r="C17" s="110" t="e">
        <f t="shared" si="18"/>
        <v>#REF!</v>
      </c>
      <c r="D17" s="110" t="e">
        <f t="shared" si="18"/>
        <v>#REF!</v>
      </c>
      <c r="E17" s="110" t="e">
        <f t="shared" si="18"/>
        <v>#REF!</v>
      </c>
      <c r="F17" s="112" t="e">
        <f t="shared" si="1"/>
        <v>#REF!</v>
      </c>
      <c r="G17" s="113" t="e">
        <f t="shared" si="2"/>
        <v>#REF!</v>
      </c>
      <c r="H17" s="114" t="e">
        <f t="shared" si="3"/>
        <v>#REF!</v>
      </c>
      <c r="I17" s="115" t="e">
        <f t="shared" si="4"/>
        <v>#REF!</v>
      </c>
      <c r="J17" s="116"/>
    </row>
    <row r="18" spans="1:10" ht="15.75" customHeight="1" x14ac:dyDescent="0.25">
      <c r="A18" s="110">
        <v>16</v>
      </c>
      <c r="B18" s="112" t="e">
        <f t="shared" ref="B18:E18" si="19">#REF!</f>
        <v>#REF!</v>
      </c>
      <c r="C18" s="110" t="e">
        <f t="shared" si="19"/>
        <v>#REF!</v>
      </c>
      <c r="D18" s="110" t="e">
        <f t="shared" si="19"/>
        <v>#REF!</v>
      </c>
      <c r="E18" s="110" t="e">
        <f t="shared" si="19"/>
        <v>#REF!</v>
      </c>
      <c r="F18" s="112" t="e">
        <f t="shared" si="1"/>
        <v>#REF!</v>
      </c>
      <c r="G18" s="113" t="e">
        <f t="shared" si="2"/>
        <v>#REF!</v>
      </c>
      <c r="H18" s="114" t="e">
        <f t="shared" si="3"/>
        <v>#REF!</v>
      </c>
      <c r="I18" s="115" t="e">
        <f t="shared" si="4"/>
        <v>#REF!</v>
      </c>
      <c r="J18" s="116"/>
    </row>
    <row r="19" spans="1:10" ht="15.75" customHeight="1" x14ac:dyDescent="0.25">
      <c r="A19" s="110">
        <v>17</v>
      </c>
      <c r="B19" s="112" t="e">
        <f t="shared" ref="B19:E19" si="20">#REF!</f>
        <v>#REF!</v>
      </c>
      <c r="C19" s="110" t="e">
        <f t="shared" si="20"/>
        <v>#REF!</v>
      </c>
      <c r="D19" s="110" t="e">
        <f t="shared" si="20"/>
        <v>#REF!</v>
      </c>
      <c r="E19" s="110" t="e">
        <f t="shared" si="20"/>
        <v>#REF!</v>
      </c>
      <c r="F19" s="112" t="e">
        <f t="shared" si="1"/>
        <v>#REF!</v>
      </c>
      <c r="G19" s="113" t="e">
        <f t="shared" si="2"/>
        <v>#REF!</v>
      </c>
      <c r="H19" s="114" t="e">
        <f t="shared" si="3"/>
        <v>#REF!</v>
      </c>
      <c r="I19" s="115" t="e">
        <f t="shared" si="4"/>
        <v>#REF!</v>
      </c>
      <c r="J19" s="116"/>
    </row>
    <row r="20" spans="1:10" ht="15.75" customHeight="1" x14ac:dyDescent="0.25">
      <c r="A20" s="110">
        <v>18</v>
      </c>
      <c r="B20" s="112" t="e">
        <f t="shared" ref="B20:E20" si="21">#REF!</f>
        <v>#REF!</v>
      </c>
      <c r="C20" s="110" t="e">
        <f t="shared" si="21"/>
        <v>#REF!</v>
      </c>
      <c r="D20" s="110" t="e">
        <f t="shared" si="21"/>
        <v>#REF!</v>
      </c>
      <c r="E20" s="110" t="e">
        <f t="shared" si="21"/>
        <v>#REF!</v>
      </c>
      <c r="F20" s="112" t="e">
        <f t="shared" si="1"/>
        <v>#REF!</v>
      </c>
      <c r="G20" s="113" t="e">
        <f t="shared" si="2"/>
        <v>#REF!</v>
      </c>
      <c r="H20" s="114" t="e">
        <f t="shared" si="3"/>
        <v>#REF!</v>
      </c>
      <c r="I20" s="115" t="e">
        <f t="shared" si="4"/>
        <v>#REF!</v>
      </c>
      <c r="J20" s="116"/>
    </row>
    <row r="21" spans="1:10" ht="15.75" customHeight="1" x14ac:dyDescent="0.25">
      <c r="A21" s="110">
        <v>19</v>
      </c>
      <c r="B21" s="112" t="e">
        <f t="shared" ref="B21:E21" si="22">#REF!</f>
        <v>#REF!</v>
      </c>
      <c r="C21" s="110" t="e">
        <f t="shared" si="22"/>
        <v>#REF!</v>
      </c>
      <c r="D21" s="110" t="e">
        <f t="shared" si="22"/>
        <v>#REF!</v>
      </c>
      <c r="E21" s="110" t="e">
        <f t="shared" si="22"/>
        <v>#REF!</v>
      </c>
      <c r="F21" s="112" t="e">
        <f t="shared" si="1"/>
        <v>#REF!</v>
      </c>
      <c r="G21" s="113" t="e">
        <f t="shared" si="2"/>
        <v>#REF!</v>
      </c>
      <c r="H21" s="114" t="e">
        <f t="shared" si="3"/>
        <v>#REF!</v>
      </c>
      <c r="I21" s="115" t="e">
        <f t="shared" si="4"/>
        <v>#REF!</v>
      </c>
      <c r="J21" s="116"/>
    </row>
    <row r="22" spans="1:10" ht="15.75" customHeight="1" x14ac:dyDescent="0.25">
      <c r="A22" s="110">
        <v>20</v>
      </c>
      <c r="B22" s="112" t="e">
        <f t="shared" ref="B22:E22" si="23">#REF!</f>
        <v>#REF!</v>
      </c>
      <c r="C22" s="110" t="e">
        <f t="shared" si="23"/>
        <v>#REF!</v>
      </c>
      <c r="D22" s="110" t="e">
        <f t="shared" si="23"/>
        <v>#REF!</v>
      </c>
      <c r="E22" s="110" t="e">
        <f t="shared" si="23"/>
        <v>#REF!</v>
      </c>
      <c r="F22" s="112" t="e">
        <f t="shared" si="1"/>
        <v>#REF!</v>
      </c>
      <c r="G22" s="113" t="e">
        <f t="shared" si="2"/>
        <v>#REF!</v>
      </c>
      <c r="H22" s="114" t="e">
        <f t="shared" si="3"/>
        <v>#REF!</v>
      </c>
      <c r="I22" s="115" t="e">
        <f t="shared" si="4"/>
        <v>#REF!</v>
      </c>
      <c r="J22" s="116"/>
    </row>
    <row r="23" spans="1:10" ht="15.75" customHeight="1" x14ac:dyDescent="0.25">
      <c r="A23" s="110">
        <v>21</v>
      </c>
      <c r="B23" s="112" t="e">
        <f t="shared" ref="B23:E23" si="24">#REF!</f>
        <v>#REF!</v>
      </c>
      <c r="C23" s="110" t="e">
        <f t="shared" si="24"/>
        <v>#REF!</v>
      </c>
      <c r="D23" s="110" t="e">
        <f t="shared" si="24"/>
        <v>#REF!</v>
      </c>
      <c r="E23" s="110" t="e">
        <f t="shared" si="24"/>
        <v>#REF!</v>
      </c>
      <c r="F23" s="112" t="e">
        <f t="shared" si="1"/>
        <v>#REF!</v>
      </c>
      <c r="G23" s="113" t="e">
        <f t="shared" si="2"/>
        <v>#REF!</v>
      </c>
      <c r="H23" s="114" t="e">
        <f t="shared" si="3"/>
        <v>#REF!</v>
      </c>
      <c r="I23" s="122" t="e">
        <f t="shared" si="4"/>
        <v>#REF!</v>
      </c>
      <c r="J23" s="116"/>
    </row>
    <row r="24" spans="1:10" ht="15.75" customHeight="1" x14ac:dyDescent="0.25">
      <c r="A24" s="110">
        <v>22</v>
      </c>
      <c r="B24" s="112" t="e">
        <f t="shared" ref="B24:E24" si="25">#REF!</f>
        <v>#REF!</v>
      </c>
      <c r="C24" s="110" t="e">
        <f t="shared" si="25"/>
        <v>#REF!</v>
      </c>
      <c r="D24" s="110" t="e">
        <f t="shared" si="25"/>
        <v>#REF!</v>
      </c>
      <c r="E24" s="110" t="e">
        <f t="shared" si="25"/>
        <v>#REF!</v>
      </c>
      <c r="F24" s="112" t="e">
        <f t="shared" si="1"/>
        <v>#REF!</v>
      </c>
      <c r="G24" s="113" t="e">
        <f t="shared" si="2"/>
        <v>#REF!</v>
      </c>
      <c r="H24" s="114" t="e">
        <f t="shared" si="3"/>
        <v>#REF!</v>
      </c>
      <c r="I24" s="115" t="e">
        <f t="shared" si="4"/>
        <v>#REF!</v>
      </c>
      <c r="J24" s="116"/>
    </row>
    <row r="25" spans="1:10" ht="15.75" customHeight="1" x14ac:dyDescent="0.25">
      <c r="A25" s="110">
        <v>23</v>
      </c>
      <c r="B25" s="112" t="e">
        <f t="shared" ref="B25:E25" si="26">#REF!</f>
        <v>#REF!</v>
      </c>
      <c r="C25" s="110" t="e">
        <f t="shared" si="26"/>
        <v>#REF!</v>
      </c>
      <c r="D25" s="110" t="e">
        <f t="shared" si="26"/>
        <v>#REF!</v>
      </c>
      <c r="E25" s="110" t="e">
        <f t="shared" si="26"/>
        <v>#REF!</v>
      </c>
      <c r="F25" s="112" t="e">
        <f t="shared" si="1"/>
        <v>#REF!</v>
      </c>
      <c r="G25" s="113" t="e">
        <f t="shared" si="2"/>
        <v>#REF!</v>
      </c>
      <c r="H25" s="114" t="e">
        <f t="shared" si="3"/>
        <v>#REF!</v>
      </c>
      <c r="I25" s="115" t="e">
        <f t="shared" si="4"/>
        <v>#REF!</v>
      </c>
      <c r="J25" s="116"/>
    </row>
    <row r="26" spans="1:10" ht="15.75" customHeight="1" x14ac:dyDescent="0.25">
      <c r="A26" s="110">
        <v>24</v>
      </c>
      <c r="B26" s="112" t="e">
        <f t="shared" ref="B26:E26" si="27">#REF!</f>
        <v>#REF!</v>
      </c>
      <c r="C26" s="110" t="e">
        <f t="shared" si="27"/>
        <v>#REF!</v>
      </c>
      <c r="D26" s="110" t="e">
        <f t="shared" si="27"/>
        <v>#REF!</v>
      </c>
      <c r="E26" s="110" t="e">
        <f t="shared" si="27"/>
        <v>#REF!</v>
      </c>
      <c r="F26" s="112" t="e">
        <f t="shared" si="1"/>
        <v>#REF!</v>
      </c>
      <c r="G26" s="113" t="e">
        <f t="shared" si="2"/>
        <v>#REF!</v>
      </c>
      <c r="H26" s="114" t="e">
        <f t="shared" si="3"/>
        <v>#REF!</v>
      </c>
      <c r="I26" s="115" t="e">
        <f t="shared" si="4"/>
        <v>#REF!</v>
      </c>
      <c r="J26" s="116"/>
    </row>
    <row r="27" spans="1:10" ht="15.75" customHeight="1" x14ac:dyDescent="0.25">
      <c r="A27" s="110">
        <v>25</v>
      </c>
      <c r="B27" s="112" t="e">
        <f t="shared" ref="B27:E27" si="28">#REF!</f>
        <v>#REF!</v>
      </c>
      <c r="C27" s="110" t="e">
        <f t="shared" si="28"/>
        <v>#REF!</v>
      </c>
      <c r="D27" s="110" t="e">
        <f t="shared" si="28"/>
        <v>#REF!</v>
      </c>
      <c r="E27" s="110" t="e">
        <f t="shared" si="28"/>
        <v>#REF!</v>
      </c>
      <c r="F27" s="112" t="e">
        <f t="shared" si="1"/>
        <v>#REF!</v>
      </c>
      <c r="G27" s="113" t="e">
        <f t="shared" si="2"/>
        <v>#REF!</v>
      </c>
      <c r="H27" s="114" t="e">
        <f t="shared" si="3"/>
        <v>#REF!</v>
      </c>
      <c r="I27" s="115" t="e">
        <f t="shared" si="4"/>
        <v>#REF!</v>
      </c>
      <c r="J27" s="116"/>
    </row>
    <row r="28" spans="1:10" ht="15.75" customHeight="1" x14ac:dyDescent="0.25">
      <c r="A28" s="110">
        <v>26</v>
      </c>
      <c r="B28" s="112" t="e">
        <f t="shared" ref="B28:E28" si="29">#REF!</f>
        <v>#REF!</v>
      </c>
      <c r="C28" s="110" t="e">
        <f t="shared" si="29"/>
        <v>#REF!</v>
      </c>
      <c r="D28" s="110" t="e">
        <f t="shared" si="29"/>
        <v>#REF!</v>
      </c>
      <c r="E28" s="110" t="e">
        <f t="shared" si="29"/>
        <v>#REF!</v>
      </c>
      <c r="F28" s="112" t="e">
        <f t="shared" si="1"/>
        <v>#REF!</v>
      </c>
      <c r="G28" s="113" t="e">
        <f t="shared" si="2"/>
        <v>#REF!</v>
      </c>
      <c r="H28" s="114" t="e">
        <f t="shared" si="3"/>
        <v>#REF!</v>
      </c>
      <c r="I28" s="115" t="e">
        <f t="shared" si="4"/>
        <v>#REF!</v>
      </c>
      <c r="J28" s="116"/>
    </row>
    <row r="29" spans="1:10" ht="15.75" customHeight="1" x14ac:dyDescent="0.25">
      <c r="A29" s="110">
        <v>27</v>
      </c>
      <c r="B29" s="112" t="e">
        <f t="shared" ref="B29:E29" si="30">#REF!</f>
        <v>#REF!</v>
      </c>
      <c r="C29" s="110" t="e">
        <f t="shared" si="30"/>
        <v>#REF!</v>
      </c>
      <c r="D29" s="110" t="e">
        <f t="shared" si="30"/>
        <v>#REF!</v>
      </c>
      <c r="E29" s="110" t="e">
        <f t="shared" si="30"/>
        <v>#REF!</v>
      </c>
      <c r="F29" s="112" t="e">
        <f t="shared" si="1"/>
        <v>#REF!</v>
      </c>
      <c r="G29" s="113" t="e">
        <f t="shared" si="2"/>
        <v>#REF!</v>
      </c>
      <c r="H29" s="114" t="e">
        <f t="shared" si="3"/>
        <v>#REF!</v>
      </c>
      <c r="I29" s="115" t="e">
        <f t="shared" si="4"/>
        <v>#REF!</v>
      </c>
      <c r="J29" s="116"/>
    </row>
    <row r="30" spans="1:10" ht="15.75" customHeight="1" x14ac:dyDescent="0.25">
      <c r="A30" s="110">
        <v>28</v>
      </c>
      <c r="B30" s="112" t="e">
        <f t="shared" ref="B30:E30" si="31">#REF!</f>
        <v>#REF!</v>
      </c>
      <c r="C30" s="110" t="e">
        <f t="shared" si="31"/>
        <v>#REF!</v>
      </c>
      <c r="D30" s="110" t="e">
        <f t="shared" si="31"/>
        <v>#REF!</v>
      </c>
      <c r="E30" s="110" t="e">
        <f t="shared" si="31"/>
        <v>#REF!</v>
      </c>
      <c r="F30" s="112" t="e">
        <f t="shared" si="1"/>
        <v>#REF!</v>
      </c>
      <c r="G30" s="113" t="e">
        <f t="shared" si="2"/>
        <v>#REF!</v>
      </c>
      <c r="H30" s="114" t="e">
        <f t="shared" si="3"/>
        <v>#REF!</v>
      </c>
      <c r="I30" s="115" t="e">
        <f t="shared" si="4"/>
        <v>#REF!</v>
      </c>
      <c r="J30" s="116"/>
    </row>
    <row r="31" spans="1:10" ht="15.75" customHeight="1" x14ac:dyDescent="0.25">
      <c r="A31" s="110">
        <v>29</v>
      </c>
      <c r="B31" s="112" t="e">
        <f t="shared" ref="B31:E31" si="32">#REF!</f>
        <v>#REF!</v>
      </c>
      <c r="C31" s="110" t="e">
        <f t="shared" si="32"/>
        <v>#REF!</v>
      </c>
      <c r="D31" s="110" t="e">
        <f t="shared" si="32"/>
        <v>#REF!</v>
      </c>
      <c r="E31" s="110" t="e">
        <f t="shared" si="32"/>
        <v>#REF!</v>
      </c>
      <c r="F31" s="112" t="e">
        <f t="shared" si="1"/>
        <v>#REF!</v>
      </c>
      <c r="G31" s="113" t="e">
        <f t="shared" si="2"/>
        <v>#REF!</v>
      </c>
      <c r="H31" s="114" t="e">
        <f t="shared" si="3"/>
        <v>#REF!</v>
      </c>
      <c r="I31" s="115" t="e">
        <f t="shared" si="4"/>
        <v>#REF!</v>
      </c>
      <c r="J31" s="116"/>
    </row>
    <row r="32" spans="1:10" ht="15.75" customHeight="1" x14ac:dyDescent="0.25">
      <c r="A32" s="110">
        <v>30</v>
      </c>
      <c r="B32" s="112" t="e">
        <f t="shared" ref="B32:E32" si="33">#REF!</f>
        <v>#REF!</v>
      </c>
      <c r="C32" s="110" t="e">
        <f t="shared" si="33"/>
        <v>#REF!</v>
      </c>
      <c r="D32" s="110" t="e">
        <f t="shared" si="33"/>
        <v>#REF!</v>
      </c>
      <c r="E32" s="110" t="e">
        <f t="shared" si="33"/>
        <v>#REF!</v>
      </c>
      <c r="F32" s="112" t="e">
        <f t="shared" si="1"/>
        <v>#REF!</v>
      </c>
      <c r="G32" s="113" t="e">
        <f t="shared" si="2"/>
        <v>#REF!</v>
      </c>
      <c r="H32" s="114" t="e">
        <f t="shared" si="3"/>
        <v>#REF!</v>
      </c>
      <c r="I32" s="115" t="e">
        <f t="shared" si="4"/>
        <v>#REF!</v>
      </c>
      <c r="J32" s="116"/>
    </row>
    <row r="33" spans="1:10" ht="15.75" customHeight="1" x14ac:dyDescent="0.25">
      <c r="A33" s="110">
        <v>31</v>
      </c>
      <c r="B33" s="112" t="e">
        <f t="shared" ref="B33:E33" si="34">#REF!</f>
        <v>#REF!</v>
      </c>
      <c r="C33" s="110" t="e">
        <f t="shared" si="34"/>
        <v>#REF!</v>
      </c>
      <c r="D33" s="110" t="e">
        <f t="shared" si="34"/>
        <v>#REF!</v>
      </c>
      <c r="E33" s="110" t="e">
        <f t="shared" si="34"/>
        <v>#REF!</v>
      </c>
      <c r="F33" s="112" t="e">
        <f t="shared" si="1"/>
        <v>#REF!</v>
      </c>
      <c r="G33" s="113" t="e">
        <f t="shared" si="2"/>
        <v>#REF!</v>
      </c>
      <c r="H33" s="114" t="e">
        <f t="shared" si="3"/>
        <v>#REF!</v>
      </c>
      <c r="I33" s="115" t="e">
        <f t="shared" si="4"/>
        <v>#REF!</v>
      </c>
      <c r="J33" s="116"/>
    </row>
    <row r="34" spans="1:10" ht="15.75" customHeight="1" x14ac:dyDescent="0.25">
      <c r="A34" s="110">
        <v>32</v>
      </c>
      <c r="B34" s="112" t="e">
        <f t="shared" ref="B34:E34" si="35">#REF!</f>
        <v>#REF!</v>
      </c>
      <c r="C34" s="110" t="e">
        <f t="shared" si="35"/>
        <v>#REF!</v>
      </c>
      <c r="D34" s="110" t="e">
        <f t="shared" si="35"/>
        <v>#REF!</v>
      </c>
      <c r="E34" s="110" t="e">
        <f t="shared" si="35"/>
        <v>#REF!</v>
      </c>
      <c r="F34" s="112" t="e">
        <f t="shared" si="1"/>
        <v>#REF!</v>
      </c>
      <c r="G34" s="113" t="e">
        <f t="shared" si="2"/>
        <v>#REF!</v>
      </c>
      <c r="H34" s="114" t="e">
        <f t="shared" si="3"/>
        <v>#REF!</v>
      </c>
      <c r="I34" s="115" t="e">
        <f t="shared" si="4"/>
        <v>#REF!</v>
      </c>
      <c r="J34" s="116"/>
    </row>
    <row r="35" spans="1:10" ht="15.75" customHeight="1" x14ac:dyDescent="0.25">
      <c r="A35" s="110">
        <v>33</v>
      </c>
      <c r="B35" s="112" t="e">
        <f t="shared" ref="B35:E35" si="36">#REF!</f>
        <v>#REF!</v>
      </c>
      <c r="C35" s="110" t="e">
        <f t="shared" si="36"/>
        <v>#REF!</v>
      </c>
      <c r="D35" s="110" t="e">
        <f t="shared" si="36"/>
        <v>#REF!</v>
      </c>
      <c r="E35" s="110" t="e">
        <f t="shared" si="36"/>
        <v>#REF!</v>
      </c>
      <c r="F35" s="112" t="e">
        <f t="shared" si="1"/>
        <v>#REF!</v>
      </c>
      <c r="G35" s="113" t="e">
        <f t="shared" si="2"/>
        <v>#REF!</v>
      </c>
      <c r="H35" s="114" t="e">
        <f t="shared" si="3"/>
        <v>#REF!</v>
      </c>
      <c r="I35" s="115" t="e">
        <f t="shared" si="4"/>
        <v>#REF!</v>
      </c>
      <c r="J35" s="116"/>
    </row>
    <row r="36" spans="1:10" ht="15.75" customHeight="1" x14ac:dyDescent="0.25">
      <c r="A36" s="110">
        <v>34</v>
      </c>
      <c r="B36" s="112" t="e">
        <f t="shared" ref="B36:E36" si="37">#REF!</f>
        <v>#REF!</v>
      </c>
      <c r="C36" s="110" t="e">
        <f t="shared" si="37"/>
        <v>#REF!</v>
      </c>
      <c r="D36" s="110" t="e">
        <f t="shared" si="37"/>
        <v>#REF!</v>
      </c>
      <c r="E36" s="110" t="e">
        <f t="shared" si="37"/>
        <v>#REF!</v>
      </c>
      <c r="F36" s="112" t="e">
        <f t="shared" si="1"/>
        <v>#REF!</v>
      </c>
      <c r="G36" s="113" t="e">
        <f t="shared" si="2"/>
        <v>#REF!</v>
      </c>
      <c r="H36" s="114" t="e">
        <f t="shared" si="3"/>
        <v>#REF!</v>
      </c>
      <c r="I36" s="115" t="e">
        <f t="shared" si="4"/>
        <v>#REF!</v>
      </c>
      <c r="J36" s="116"/>
    </row>
    <row r="37" spans="1:10" ht="15.75" customHeight="1" x14ac:dyDescent="0.25">
      <c r="A37" s="110">
        <v>35</v>
      </c>
      <c r="B37" s="112" t="e">
        <f t="shared" ref="B37:E37" si="38">#REF!</f>
        <v>#REF!</v>
      </c>
      <c r="C37" s="110" t="e">
        <f t="shared" si="38"/>
        <v>#REF!</v>
      </c>
      <c r="D37" s="110" t="e">
        <f t="shared" si="38"/>
        <v>#REF!</v>
      </c>
      <c r="E37" s="110" t="e">
        <f t="shared" si="38"/>
        <v>#REF!</v>
      </c>
      <c r="F37" s="112" t="e">
        <f t="shared" si="1"/>
        <v>#REF!</v>
      </c>
      <c r="G37" s="113" t="e">
        <f t="shared" si="2"/>
        <v>#REF!</v>
      </c>
      <c r="H37" s="114" t="e">
        <f t="shared" si="3"/>
        <v>#REF!</v>
      </c>
      <c r="I37" s="115" t="e">
        <f t="shared" si="4"/>
        <v>#REF!</v>
      </c>
      <c r="J37" s="116"/>
    </row>
    <row r="38" spans="1:10" ht="15.75" customHeight="1" x14ac:dyDescent="0.25">
      <c r="A38" s="110">
        <v>36</v>
      </c>
      <c r="B38" s="112" t="e">
        <f t="shared" ref="B38:E38" si="39">#REF!</f>
        <v>#REF!</v>
      </c>
      <c r="C38" s="110" t="e">
        <f t="shared" si="39"/>
        <v>#REF!</v>
      </c>
      <c r="D38" s="110" t="e">
        <f t="shared" si="39"/>
        <v>#REF!</v>
      </c>
      <c r="E38" s="110" t="e">
        <f t="shared" si="39"/>
        <v>#REF!</v>
      </c>
      <c r="F38" s="112" t="e">
        <f t="shared" si="1"/>
        <v>#REF!</v>
      </c>
      <c r="G38" s="113" t="e">
        <f t="shared" si="2"/>
        <v>#REF!</v>
      </c>
      <c r="H38" s="114" t="e">
        <f t="shared" si="3"/>
        <v>#REF!</v>
      </c>
      <c r="I38" s="115" t="e">
        <f t="shared" si="4"/>
        <v>#REF!</v>
      </c>
      <c r="J38" s="116"/>
    </row>
    <row r="39" spans="1:10" ht="15.75" customHeight="1" x14ac:dyDescent="0.25">
      <c r="A39" s="110">
        <v>37</v>
      </c>
      <c r="B39" s="112" t="e">
        <f t="shared" ref="B39:E39" si="40">#REF!</f>
        <v>#REF!</v>
      </c>
      <c r="C39" s="110" t="e">
        <f t="shared" si="40"/>
        <v>#REF!</v>
      </c>
      <c r="D39" s="110" t="e">
        <f t="shared" si="40"/>
        <v>#REF!</v>
      </c>
      <c r="E39" s="110" t="e">
        <f t="shared" si="40"/>
        <v>#REF!</v>
      </c>
      <c r="F39" s="112" t="e">
        <f t="shared" si="1"/>
        <v>#REF!</v>
      </c>
      <c r="G39" s="113" t="e">
        <f t="shared" si="2"/>
        <v>#REF!</v>
      </c>
      <c r="H39" s="114" t="e">
        <f t="shared" si="3"/>
        <v>#REF!</v>
      </c>
      <c r="I39" s="115" t="e">
        <f t="shared" si="4"/>
        <v>#REF!</v>
      </c>
      <c r="J39" s="116"/>
    </row>
    <row r="40" spans="1:10" ht="15.75" customHeight="1" x14ac:dyDescent="0.25">
      <c r="A40" s="110">
        <v>38</v>
      </c>
      <c r="B40" s="112" t="e">
        <f t="shared" ref="B40:E40" si="41">#REF!</f>
        <v>#REF!</v>
      </c>
      <c r="C40" s="110" t="e">
        <f t="shared" si="41"/>
        <v>#REF!</v>
      </c>
      <c r="D40" s="110" t="e">
        <f t="shared" si="41"/>
        <v>#REF!</v>
      </c>
      <c r="E40" s="110" t="e">
        <f t="shared" si="41"/>
        <v>#REF!</v>
      </c>
      <c r="F40" s="112" t="e">
        <f t="shared" si="1"/>
        <v>#REF!</v>
      </c>
      <c r="G40" s="113" t="e">
        <f t="shared" si="2"/>
        <v>#REF!</v>
      </c>
      <c r="H40" s="114" t="e">
        <f t="shared" si="3"/>
        <v>#REF!</v>
      </c>
      <c r="I40" s="115" t="e">
        <f t="shared" si="4"/>
        <v>#REF!</v>
      </c>
      <c r="J40" s="116"/>
    </row>
    <row r="41" spans="1:10" ht="15.75" customHeight="1" x14ac:dyDescent="0.25">
      <c r="A41" s="110">
        <v>39</v>
      </c>
      <c r="B41" s="112" t="e">
        <f t="shared" ref="B41:E41" si="42">#REF!</f>
        <v>#REF!</v>
      </c>
      <c r="C41" s="110" t="e">
        <f t="shared" si="42"/>
        <v>#REF!</v>
      </c>
      <c r="D41" s="110" t="e">
        <f t="shared" si="42"/>
        <v>#REF!</v>
      </c>
      <c r="E41" s="110" t="e">
        <f t="shared" si="42"/>
        <v>#REF!</v>
      </c>
      <c r="F41" s="112" t="e">
        <f t="shared" si="1"/>
        <v>#REF!</v>
      </c>
      <c r="G41" s="113" t="e">
        <f t="shared" si="2"/>
        <v>#REF!</v>
      </c>
      <c r="H41" s="114" t="e">
        <f t="shared" si="3"/>
        <v>#REF!</v>
      </c>
      <c r="I41" s="115" t="e">
        <f t="shared" si="4"/>
        <v>#REF!</v>
      </c>
      <c r="J41" s="116"/>
    </row>
    <row r="42" spans="1:10" ht="15.75" customHeight="1" x14ac:dyDescent="0.25">
      <c r="A42" s="110">
        <v>40</v>
      </c>
      <c r="B42" s="112" t="e">
        <f t="shared" ref="B42:E42" si="43">#REF!</f>
        <v>#REF!</v>
      </c>
      <c r="C42" s="110" t="e">
        <f t="shared" si="43"/>
        <v>#REF!</v>
      </c>
      <c r="D42" s="110" t="e">
        <f t="shared" si="43"/>
        <v>#REF!</v>
      </c>
      <c r="E42" s="110" t="e">
        <f t="shared" si="43"/>
        <v>#REF!</v>
      </c>
      <c r="F42" s="112" t="e">
        <f t="shared" si="1"/>
        <v>#REF!</v>
      </c>
      <c r="G42" s="113" t="e">
        <f t="shared" si="2"/>
        <v>#REF!</v>
      </c>
      <c r="H42" s="114" t="e">
        <f t="shared" si="3"/>
        <v>#REF!</v>
      </c>
      <c r="I42" s="115" t="e">
        <f t="shared" si="4"/>
        <v>#REF!</v>
      </c>
      <c r="J42" s="116"/>
    </row>
    <row r="43" spans="1:10" ht="15.75" customHeight="1" x14ac:dyDescent="0.25">
      <c r="A43" s="110">
        <v>41</v>
      </c>
      <c r="B43" s="112" t="e">
        <f t="shared" ref="B43:E43" si="44">#REF!</f>
        <v>#REF!</v>
      </c>
      <c r="C43" s="110" t="e">
        <f t="shared" si="44"/>
        <v>#REF!</v>
      </c>
      <c r="D43" s="110" t="e">
        <f t="shared" si="44"/>
        <v>#REF!</v>
      </c>
      <c r="E43" s="110" t="e">
        <f t="shared" si="44"/>
        <v>#REF!</v>
      </c>
      <c r="F43" s="112" t="e">
        <f t="shared" si="1"/>
        <v>#REF!</v>
      </c>
      <c r="G43" s="113" t="e">
        <f t="shared" si="2"/>
        <v>#REF!</v>
      </c>
      <c r="H43" s="114" t="e">
        <f t="shared" si="3"/>
        <v>#REF!</v>
      </c>
      <c r="I43" s="115" t="e">
        <f t="shared" si="4"/>
        <v>#REF!</v>
      </c>
      <c r="J43" s="116"/>
    </row>
    <row r="44" spans="1:10" ht="15.75" customHeight="1" x14ac:dyDescent="0.25">
      <c r="A44" s="110">
        <v>42</v>
      </c>
      <c r="B44" s="112" t="e">
        <f t="shared" ref="B44:E44" si="45">#REF!</f>
        <v>#REF!</v>
      </c>
      <c r="C44" s="110" t="e">
        <f t="shared" si="45"/>
        <v>#REF!</v>
      </c>
      <c r="D44" s="110" t="e">
        <f t="shared" si="45"/>
        <v>#REF!</v>
      </c>
      <c r="E44" s="110" t="e">
        <f t="shared" si="45"/>
        <v>#REF!</v>
      </c>
      <c r="F44" s="112" t="e">
        <f t="shared" si="1"/>
        <v>#REF!</v>
      </c>
      <c r="G44" s="113" t="e">
        <f t="shared" si="2"/>
        <v>#REF!</v>
      </c>
      <c r="H44" s="114" t="e">
        <f t="shared" si="3"/>
        <v>#REF!</v>
      </c>
      <c r="I44" s="115" t="e">
        <f t="shared" si="4"/>
        <v>#REF!</v>
      </c>
      <c r="J44" s="116"/>
    </row>
    <row r="45" spans="1:10" ht="15.75" customHeight="1" x14ac:dyDescent="0.25">
      <c r="A45" s="110">
        <v>43</v>
      </c>
      <c r="B45" s="112" t="e">
        <f t="shared" ref="B45:E45" si="46">#REF!</f>
        <v>#REF!</v>
      </c>
      <c r="C45" s="110" t="e">
        <f t="shared" si="46"/>
        <v>#REF!</v>
      </c>
      <c r="D45" s="110" t="e">
        <f t="shared" si="46"/>
        <v>#REF!</v>
      </c>
      <c r="E45" s="110" t="e">
        <f t="shared" si="46"/>
        <v>#REF!</v>
      </c>
      <c r="F45" s="112" t="e">
        <f t="shared" si="1"/>
        <v>#REF!</v>
      </c>
      <c r="G45" s="113" t="e">
        <f t="shared" si="2"/>
        <v>#REF!</v>
      </c>
      <c r="H45" s="114" t="e">
        <f t="shared" si="3"/>
        <v>#REF!</v>
      </c>
      <c r="I45" s="115" t="e">
        <f t="shared" si="4"/>
        <v>#REF!</v>
      </c>
      <c r="J45" s="116"/>
    </row>
    <row r="46" spans="1:10" ht="15.75" customHeight="1" x14ac:dyDescent="0.25">
      <c r="A46" s="110">
        <v>44</v>
      </c>
      <c r="B46" s="112" t="e">
        <f t="shared" ref="B46:E46" si="47">#REF!</f>
        <v>#REF!</v>
      </c>
      <c r="C46" s="110" t="e">
        <f t="shared" si="47"/>
        <v>#REF!</v>
      </c>
      <c r="D46" s="110" t="e">
        <f t="shared" si="47"/>
        <v>#REF!</v>
      </c>
      <c r="E46" s="110" t="e">
        <f t="shared" si="47"/>
        <v>#REF!</v>
      </c>
      <c r="F46" s="112" t="e">
        <f t="shared" si="1"/>
        <v>#REF!</v>
      </c>
      <c r="G46" s="113" t="e">
        <f t="shared" si="2"/>
        <v>#REF!</v>
      </c>
      <c r="H46" s="114" t="e">
        <f t="shared" si="3"/>
        <v>#REF!</v>
      </c>
      <c r="I46" s="115" t="e">
        <f t="shared" si="4"/>
        <v>#REF!</v>
      </c>
      <c r="J46" s="116"/>
    </row>
    <row r="47" spans="1:10" ht="15.75" customHeight="1" x14ac:dyDescent="0.25">
      <c r="A47" s="110">
        <v>45</v>
      </c>
      <c r="B47" s="112" t="e">
        <f t="shared" ref="B47:E47" si="48">#REF!</f>
        <v>#REF!</v>
      </c>
      <c r="C47" s="110" t="e">
        <f t="shared" si="48"/>
        <v>#REF!</v>
      </c>
      <c r="D47" s="110" t="e">
        <f t="shared" si="48"/>
        <v>#REF!</v>
      </c>
      <c r="E47" s="110" t="e">
        <f t="shared" si="48"/>
        <v>#REF!</v>
      </c>
      <c r="F47" s="112" t="e">
        <f t="shared" si="1"/>
        <v>#REF!</v>
      </c>
      <c r="G47" s="113" t="e">
        <f t="shared" si="2"/>
        <v>#REF!</v>
      </c>
      <c r="H47" s="114" t="e">
        <f t="shared" si="3"/>
        <v>#REF!</v>
      </c>
      <c r="I47" s="115" t="e">
        <f t="shared" si="4"/>
        <v>#REF!</v>
      </c>
      <c r="J47" s="116"/>
    </row>
    <row r="48" spans="1:10" ht="15.75" customHeight="1" x14ac:dyDescent="0.25">
      <c r="A48" s="110">
        <v>46</v>
      </c>
      <c r="B48" s="112" t="e">
        <f t="shared" ref="B48:E48" si="49">#REF!</f>
        <v>#REF!</v>
      </c>
      <c r="C48" s="110" t="e">
        <f t="shared" si="49"/>
        <v>#REF!</v>
      </c>
      <c r="D48" s="110" t="e">
        <f t="shared" si="49"/>
        <v>#REF!</v>
      </c>
      <c r="E48" s="110" t="e">
        <f t="shared" si="49"/>
        <v>#REF!</v>
      </c>
      <c r="F48" s="112" t="e">
        <f t="shared" si="1"/>
        <v>#REF!</v>
      </c>
      <c r="G48" s="113" t="e">
        <f t="shared" si="2"/>
        <v>#REF!</v>
      </c>
      <c r="H48" s="114" t="e">
        <f t="shared" si="3"/>
        <v>#REF!</v>
      </c>
      <c r="I48" s="115" t="e">
        <f t="shared" si="4"/>
        <v>#REF!</v>
      </c>
      <c r="J48" s="116"/>
    </row>
    <row r="49" spans="1:10" ht="15.75" customHeight="1" x14ac:dyDescent="0.25">
      <c r="A49" s="110">
        <v>47</v>
      </c>
      <c r="B49" s="112" t="e">
        <f t="shared" ref="B49:E49" si="50">#REF!</f>
        <v>#REF!</v>
      </c>
      <c r="C49" s="110" t="e">
        <f t="shared" si="50"/>
        <v>#REF!</v>
      </c>
      <c r="D49" s="110" t="e">
        <f t="shared" si="50"/>
        <v>#REF!</v>
      </c>
      <c r="E49" s="110" t="e">
        <f t="shared" si="50"/>
        <v>#REF!</v>
      </c>
      <c r="F49" s="112" t="e">
        <f t="shared" si="1"/>
        <v>#REF!</v>
      </c>
      <c r="G49" s="113" t="e">
        <f t="shared" si="2"/>
        <v>#REF!</v>
      </c>
      <c r="H49" s="114" t="e">
        <f t="shared" si="3"/>
        <v>#REF!</v>
      </c>
      <c r="I49" s="115" t="e">
        <f t="shared" si="4"/>
        <v>#REF!</v>
      </c>
      <c r="J49" s="116"/>
    </row>
    <row r="50" spans="1:10" ht="15.75" customHeight="1" x14ac:dyDescent="0.25">
      <c r="A50" s="110">
        <v>48</v>
      </c>
      <c r="B50" s="112" t="e">
        <f t="shared" ref="B50:E50" si="51">#REF!</f>
        <v>#REF!</v>
      </c>
      <c r="C50" s="110" t="e">
        <f t="shared" si="51"/>
        <v>#REF!</v>
      </c>
      <c r="D50" s="110" t="e">
        <f t="shared" si="51"/>
        <v>#REF!</v>
      </c>
      <c r="E50" s="110" t="e">
        <f t="shared" si="51"/>
        <v>#REF!</v>
      </c>
      <c r="F50" s="112" t="e">
        <f t="shared" si="1"/>
        <v>#REF!</v>
      </c>
      <c r="G50" s="113" t="e">
        <f t="shared" si="2"/>
        <v>#REF!</v>
      </c>
      <c r="H50" s="114" t="e">
        <f t="shared" si="3"/>
        <v>#REF!</v>
      </c>
      <c r="I50" s="115" t="e">
        <f t="shared" si="4"/>
        <v>#REF!</v>
      </c>
      <c r="J50" s="116"/>
    </row>
    <row r="51" spans="1:10" ht="15.75" customHeight="1" x14ac:dyDescent="0.25">
      <c r="A51" s="110">
        <v>49</v>
      </c>
      <c r="B51" s="112" t="e">
        <f t="shared" ref="B51:E51" si="52">#REF!</f>
        <v>#REF!</v>
      </c>
      <c r="C51" s="110" t="e">
        <f t="shared" si="52"/>
        <v>#REF!</v>
      </c>
      <c r="D51" s="110" t="e">
        <f t="shared" si="52"/>
        <v>#REF!</v>
      </c>
      <c r="E51" s="110" t="e">
        <f t="shared" si="52"/>
        <v>#REF!</v>
      </c>
      <c r="F51" s="112" t="e">
        <f t="shared" si="1"/>
        <v>#REF!</v>
      </c>
      <c r="G51" s="113" t="e">
        <f t="shared" si="2"/>
        <v>#REF!</v>
      </c>
      <c r="H51" s="114" t="e">
        <f t="shared" si="3"/>
        <v>#REF!</v>
      </c>
      <c r="I51" s="115" t="e">
        <f t="shared" si="4"/>
        <v>#REF!</v>
      </c>
      <c r="J51" s="116"/>
    </row>
    <row r="52" spans="1:10" ht="15.75" customHeight="1" x14ac:dyDescent="0.25">
      <c r="A52" s="110">
        <v>50</v>
      </c>
      <c r="B52" s="112" t="e">
        <f t="shared" ref="B52:E52" si="53">#REF!</f>
        <v>#REF!</v>
      </c>
      <c r="C52" s="110" t="e">
        <f t="shared" si="53"/>
        <v>#REF!</v>
      </c>
      <c r="D52" s="110" t="e">
        <f t="shared" si="53"/>
        <v>#REF!</v>
      </c>
      <c r="E52" s="110" t="e">
        <f t="shared" si="53"/>
        <v>#REF!</v>
      </c>
      <c r="F52" s="112" t="e">
        <f t="shared" si="1"/>
        <v>#REF!</v>
      </c>
      <c r="G52" s="113" t="e">
        <f t="shared" si="2"/>
        <v>#REF!</v>
      </c>
      <c r="H52" s="114" t="e">
        <f t="shared" si="3"/>
        <v>#REF!</v>
      </c>
      <c r="I52" s="115" t="e">
        <f t="shared" si="4"/>
        <v>#REF!</v>
      </c>
      <c r="J52" s="116"/>
    </row>
    <row r="53" spans="1:10" ht="15.75" customHeight="1" x14ac:dyDescent="0.25">
      <c r="A53" s="110">
        <v>51</v>
      </c>
      <c r="B53" s="112" t="e">
        <f t="shared" ref="B53:E53" si="54">#REF!</f>
        <v>#REF!</v>
      </c>
      <c r="C53" s="110" t="e">
        <f t="shared" si="54"/>
        <v>#REF!</v>
      </c>
      <c r="D53" s="110" t="e">
        <f t="shared" si="54"/>
        <v>#REF!</v>
      </c>
      <c r="E53" s="110" t="e">
        <f t="shared" si="54"/>
        <v>#REF!</v>
      </c>
      <c r="F53" s="112" t="e">
        <f t="shared" si="1"/>
        <v>#REF!</v>
      </c>
      <c r="G53" s="113" t="e">
        <f t="shared" si="2"/>
        <v>#REF!</v>
      </c>
      <c r="H53" s="114" t="e">
        <f t="shared" si="3"/>
        <v>#REF!</v>
      </c>
      <c r="I53" s="115" t="e">
        <f t="shared" si="4"/>
        <v>#REF!</v>
      </c>
      <c r="J53" s="116"/>
    </row>
    <row r="54" spans="1:10" ht="15.75" customHeight="1" x14ac:dyDescent="0.25">
      <c r="A54" s="110">
        <v>52</v>
      </c>
      <c r="B54" s="112" t="e">
        <f t="shared" ref="B54:E54" si="55">#REF!</f>
        <v>#REF!</v>
      </c>
      <c r="C54" s="110" t="e">
        <f t="shared" si="55"/>
        <v>#REF!</v>
      </c>
      <c r="D54" s="110" t="e">
        <f t="shared" si="55"/>
        <v>#REF!</v>
      </c>
      <c r="E54" s="110" t="e">
        <f t="shared" si="55"/>
        <v>#REF!</v>
      </c>
      <c r="F54" s="112" t="e">
        <f t="shared" si="1"/>
        <v>#REF!</v>
      </c>
      <c r="G54" s="113" t="e">
        <f t="shared" si="2"/>
        <v>#REF!</v>
      </c>
      <c r="H54" s="114" t="e">
        <f t="shared" si="3"/>
        <v>#REF!</v>
      </c>
      <c r="I54" s="115" t="e">
        <f t="shared" si="4"/>
        <v>#REF!</v>
      </c>
      <c r="J54" s="116"/>
    </row>
    <row r="55" spans="1:10" ht="15.75" customHeight="1" x14ac:dyDescent="0.25">
      <c r="A55" s="110">
        <v>53</v>
      </c>
      <c r="B55" s="112" t="e">
        <f t="shared" ref="B55:E55" si="56">#REF!</f>
        <v>#REF!</v>
      </c>
      <c r="C55" s="110" t="e">
        <f t="shared" si="56"/>
        <v>#REF!</v>
      </c>
      <c r="D55" s="110" t="e">
        <f t="shared" si="56"/>
        <v>#REF!</v>
      </c>
      <c r="E55" s="110" t="e">
        <f t="shared" si="56"/>
        <v>#REF!</v>
      </c>
      <c r="F55" s="112" t="e">
        <f t="shared" si="1"/>
        <v>#REF!</v>
      </c>
      <c r="G55" s="113" t="e">
        <f t="shared" si="2"/>
        <v>#REF!</v>
      </c>
      <c r="H55" s="114" t="e">
        <f t="shared" si="3"/>
        <v>#REF!</v>
      </c>
      <c r="I55" s="115" t="e">
        <f t="shared" si="4"/>
        <v>#REF!</v>
      </c>
      <c r="J55" s="116"/>
    </row>
    <row r="56" spans="1:10" ht="15.75" customHeight="1" x14ac:dyDescent="0.25">
      <c r="A56" s="110">
        <v>54</v>
      </c>
      <c r="B56" s="112" t="e">
        <f t="shared" ref="B56:E56" si="57">#REF!</f>
        <v>#REF!</v>
      </c>
      <c r="C56" s="110" t="e">
        <f t="shared" si="57"/>
        <v>#REF!</v>
      </c>
      <c r="D56" s="110" t="e">
        <f t="shared" si="57"/>
        <v>#REF!</v>
      </c>
      <c r="E56" s="110" t="e">
        <f t="shared" si="57"/>
        <v>#REF!</v>
      </c>
      <c r="F56" s="112" t="e">
        <f t="shared" si="1"/>
        <v>#REF!</v>
      </c>
      <c r="G56" s="113" t="e">
        <f t="shared" si="2"/>
        <v>#REF!</v>
      </c>
      <c r="H56" s="114" t="e">
        <f t="shared" si="3"/>
        <v>#REF!</v>
      </c>
      <c r="I56" s="115" t="e">
        <f t="shared" si="4"/>
        <v>#REF!</v>
      </c>
      <c r="J56" s="116"/>
    </row>
    <row r="57" spans="1:10" ht="15.75" customHeight="1" x14ac:dyDescent="0.25">
      <c r="A57" s="110">
        <v>55</v>
      </c>
      <c r="B57" s="112" t="e">
        <f t="shared" ref="B57:E57" si="58">#REF!</f>
        <v>#REF!</v>
      </c>
      <c r="C57" s="110" t="e">
        <f t="shared" si="58"/>
        <v>#REF!</v>
      </c>
      <c r="D57" s="110" t="e">
        <f t="shared" si="58"/>
        <v>#REF!</v>
      </c>
      <c r="E57" s="110" t="e">
        <f t="shared" si="58"/>
        <v>#REF!</v>
      </c>
      <c r="F57" s="112" t="e">
        <f t="shared" si="1"/>
        <v>#REF!</v>
      </c>
      <c r="G57" s="113" t="e">
        <f t="shared" si="2"/>
        <v>#REF!</v>
      </c>
      <c r="H57" s="114" t="e">
        <f t="shared" si="3"/>
        <v>#REF!</v>
      </c>
      <c r="I57" s="115" t="e">
        <f t="shared" si="4"/>
        <v>#REF!</v>
      </c>
      <c r="J57" s="116"/>
    </row>
    <row r="58" spans="1:10" ht="15.75" customHeight="1" x14ac:dyDescent="0.25">
      <c r="A58" s="110">
        <v>56</v>
      </c>
      <c r="B58" s="112" t="e">
        <f t="shared" ref="B58:E58" si="59">#REF!</f>
        <v>#REF!</v>
      </c>
      <c r="C58" s="110" t="e">
        <f t="shared" si="59"/>
        <v>#REF!</v>
      </c>
      <c r="D58" s="110" t="e">
        <f t="shared" si="59"/>
        <v>#REF!</v>
      </c>
      <c r="E58" s="110" t="e">
        <f t="shared" si="59"/>
        <v>#REF!</v>
      </c>
      <c r="F58" s="112" t="e">
        <f t="shared" si="1"/>
        <v>#REF!</v>
      </c>
      <c r="G58" s="113" t="e">
        <f t="shared" si="2"/>
        <v>#REF!</v>
      </c>
      <c r="H58" s="114" t="e">
        <f t="shared" si="3"/>
        <v>#REF!</v>
      </c>
      <c r="I58" s="115" t="e">
        <f t="shared" si="4"/>
        <v>#REF!</v>
      </c>
      <c r="J58" s="116"/>
    </row>
    <row r="59" spans="1:10" ht="15.75" customHeight="1" x14ac:dyDescent="0.25">
      <c r="A59" s="110">
        <v>57</v>
      </c>
      <c r="B59" s="112" t="e">
        <f t="shared" ref="B59:E59" si="60">#REF!</f>
        <v>#REF!</v>
      </c>
      <c r="C59" s="110" t="e">
        <f t="shared" si="60"/>
        <v>#REF!</v>
      </c>
      <c r="D59" s="110" t="e">
        <f t="shared" si="60"/>
        <v>#REF!</v>
      </c>
      <c r="E59" s="110" t="e">
        <f t="shared" si="60"/>
        <v>#REF!</v>
      </c>
      <c r="F59" s="112" t="e">
        <f t="shared" si="1"/>
        <v>#REF!</v>
      </c>
      <c r="G59" s="113" t="e">
        <f t="shared" si="2"/>
        <v>#REF!</v>
      </c>
      <c r="H59" s="114" t="e">
        <f t="shared" si="3"/>
        <v>#REF!</v>
      </c>
      <c r="I59" s="115" t="e">
        <f t="shared" si="4"/>
        <v>#REF!</v>
      </c>
      <c r="J59" s="116"/>
    </row>
    <row r="60" spans="1:10" ht="15.75" customHeight="1" x14ac:dyDescent="0.25">
      <c r="A60" s="117">
        <v>58</v>
      </c>
      <c r="B60" s="118" t="e">
        <f t="shared" ref="B60:E60" si="61">#REF!</f>
        <v>#REF!</v>
      </c>
      <c r="C60" s="117" t="e">
        <f t="shared" si="61"/>
        <v>#REF!</v>
      </c>
      <c r="D60" s="117" t="e">
        <f t="shared" si="61"/>
        <v>#REF!</v>
      </c>
      <c r="E60" s="117" t="e">
        <f t="shared" si="61"/>
        <v>#REF!</v>
      </c>
      <c r="F60" s="118" t="e">
        <f t="shared" si="1"/>
        <v>#REF!</v>
      </c>
      <c r="G60" s="119" t="e">
        <f t="shared" si="2"/>
        <v>#REF!</v>
      </c>
      <c r="H60" s="120" t="e">
        <f t="shared" si="3"/>
        <v>#REF!</v>
      </c>
      <c r="I60" s="117" t="e">
        <f t="shared" si="4"/>
        <v>#REF!</v>
      </c>
      <c r="J60" s="121" t="s">
        <v>2409</v>
      </c>
    </row>
    <row r="61" spans="1:10" ht="15.75" customHeight="1" x14ac:dyDescent="0.25">
      <c r="A61" s="123">
        <v>59</v>
      </c>
      <c r="B61" s="124" t="e">
        <f t="shared" ref="B61:E61" si="62">#REF!</f>
        <v>#REF!</v>
      </c>
      <c r="C61" s="123" t="e">
        <f t="shared" si="62"/>
        <v>#REF!</v>
      </c>
      <c r="D61" s="123" t="e">
        <f t="shared" si="62"/>
        <v>#REF!</v>
      </c>
      <c r="E61" s="123" t="e">
        <f t="shared" si="62"/>
        <v>#REF!</v>
      </c>
      <c r="F61" s="112" t="e">
        <f t="shared" si="1"/>
        <v>#REF!</v>
      </c>
      <c r="G61" s="113" t="e">
        <f t="shared" si="2"/>
        <v>#REF!</v>
      </c>
      <c r="H61" s="114" t="e">
        <f t="shared" si="3"/>
        <v>#REF!</v>
      </c>
      <c r="I61" s="115" t="e">
        <f t="shared" si="4"/>
        <v>#REF!</v>
      </c>
      <c r="J61" s="116"/>
    </row>
    <row r="62" spans="1:10" ht="15.75" customHeight="1" x14ac:dyDescent="0.25">
      <c r="A62" s="123">
        <v>60</v>
      </c>
      <c r="B62" s="124" t="e">
        <f t="shared" ref="B62:E62" si="63">#REF!</f>
        <v>#REF!</v>
      </c>
      <c r="C62" s="125" t="e">
        <f t="shared" si="63"/>
        <v>#REF!</v>
      </c>
      <c r="D62" s="123" t="e">
        <f t="shared" si="63"/>
        <v>#REF!</v>
      </c>
      <c r="E62" s="123" t="e">
        <f t="shared" si="63"/>
        <v>#REF!</v>
      </c>
      <c r="F62" s="126" t="e">
        <f t="shared" si="1"/>
        <v>#REF!</v>
      </c>
      <c r="G62" s="113" t="e">
        <f t="shared" si="2"/>
        <v>#REF!</v>
      </c>
      <c r="H62" s="114" t="e">
        <f t="shared" si="3"/>
        <v>#REF!</v>
      </c>
      <c r="I62" s="115" t="e">
        <f t="shared" si="4"/>
        <v>#REF!</v>
      </c>
      <c r="J62" s="116"/>
    </row>
    <row r="63" spans="1:10" ht="15.75" customHeight="1" x14ac:dyDescent="0.25">
      <c r="A63" s="123">
        <v>61</v>
      </c>
      <c r="B63" s="124" t="e">
        <f t="shared" ref="B63:E63" si="64">#REF!</f>
        <v>#REF!</v>
      </c>
      <c r="C63" s="125" t="e">
        <f t="shared" si="64"/>
        <v>#REF!</v>
      </c>
      <c r="D63" s="123" t="e">
        <f t="shared" si="64"/>
        <v>#REF!</v>
      </c>
      <c r="E63" s="123" t="e">
        <f t="shared" si="64"/>
        <v>#REF!</v>
      </c>
      <c r="F63" s="126" t="e">
        <f t="shared" si="1"/>
        <v>#REF!</v>
      </c>
      <c r="G63" s="113" t="e">
        <f t="shared" si="2"/>
        <v>#REF!</v>
      </c>
      <c r="H63" s="114" t="e">
        <f t="shared" si="3"/>
        <v>#REF!</v>
      </c>
      <c r="I63" s="115" t="e">
        <f t="shared" si="4"/>
        <v>#REF!</v>
      </c>
      <c r="J63" s="116"/>
    </row>
    <row r="64" spans="1:10" ht="15.75" customHeight="1" x14ac:dyDescent="0.25">
      <c r="A64" s="123">
        <v>62</v>
      </c>
      <c r="B64" s="124" t="e">
        <f t="shared" ref="B64:E64" si="65">#REF!</f>
        <v>#REF!</v>
      </c>
      <c r="C64" s="125" t="e">
        <f t="shared" si="65"/>
        <v>#REF!</v>
      </c>
      <c r="D64" s="123" t="e">
        <f t="shared" si="65"/>
        <v>#REF!</v>
      </c>
      <c r="E64" s="123" t="e">
        <f t="shared" si="65"/>
        <v>#REF!</v>
      </c>
      <c r="F64" s="126" t="e">
        <f t="shared" si="1"/>
        <v>#REF!</v>
      </c>
      <c r="G64" s="113" t="e">
        <f t="shared" si="2"/>
        <v>#REF!</v>
      </c>
      <c r="H64" s="114" t="e">
        <f t="shared" si="3"/>
        <v>#REF!</v>
      </c>
      <c r="I64" s="115" t="e">
        <f t="shared" si="4"/>
        <v>#REF!</v>
      </c>
      <c r="J64" s="116"/>
    </row>
    <row r="65" spans="1:10" ht="15.75" customHeight="1" x14ac:dyDescent="0.25">
      <c r="A65" s="123">
        <v>63</v>
      </c>
      <c r="B65" s="124" t="e">
        <f t="shared" ref="B65:E65" si="66">#REF!</f>
        <v>#REF!</v>
      </c>
      <c r="C65" s="125" t="e">
        <f t="shared" si="66"/>
        <v>#REF!</v>
      </c>
      <c r="D65" s="123" t="e">
        <f t="shared" si="66"/>
        <v>#REF!</v>
      </c>
      <c r="E65" s="123" t="e">
        <f t="shared" si="66"/>
        <v>#REF!</v>
      </c>
      <c r="F65" s="126" t="e">
        <f t="shared" si="1"/>
        <v>#REF!</v>
      </c>
      <c r="G65" s="113" t="e">
        <f t="shared" si="2"/>
        <v>#REF!</v>
      </c>
      <c r="H65" s="114" t="e">
        <f t="shared" si="3"/>
        <v>#REF!</v>
      </c>
      <c r="I65" s="115" t="e">
        <f t="shared" si="4"/>
        <v>#REF!</v>
      </c>
      <c r="J65" s="116"/>
    </row>
    <row r="66" spans="1:10" ht="15.75" customHeight="1" x14ac:dyDescent="0.25">
      <c r="A66" s="123">
        <v>64</v>
      </c>
      <c r="B66" s="124" t="e">
        <f t="shared" ref="B66:E66" si="67">#REF!</f>
        <v>#REF!</v>
      </c>
      <c r="C66" s="125" t="e">
        <f t="shared" si="67"/>
        <v>#REF!</v>
      </c>
      <c r="D66" s="123" t="e">
        <f t="shared" si="67"/>
        <v>#REF!</v>
      </c>
      <c r="E66" s="123" t="e">
        <f t="shared" si="67"/>
        <v>#REF!</v>
      </c>
      <c r="F66" s="126" t="e">
        <f t="shared" si="1"/>
        <v>#REF!</v>
      </c>
      <c r="G66" s="113" t="e">
        <f t="shared" si="2"/>
        <v>#REF!</v>
      </c>
      <c r="H66" s="114" t="e">
        <f t="shared" si="3"/>
        <v>#REF!</v>
      </c>
      <c r="I66" s="115" t="e">
        <f t="shared" si="4"/>
        <v>#REF!</v>
      </c>
      <c r="J66" s="116"/>
    </row>
    <row r="67" spans="1:10" ht="15.75" customHeight="1" x14ac:dyDescent="0.25">
      <c r="A67" s="123">
        <v>65</v>
      </c>
      <c r="B67" s="124" t="e">
        <f t="shared" ref="B67:E67" si="68">#REF!</f>
        <v>#REF!</v>
      </c>
      <c r="C67" s="125" t="e">
        <f t="shared" si="68"/>
        <v>#REF!</v>
      </c>
      <c r="D67" s="123" t="e">
        <f t="shared" si="68"/>
        <v>#REF!</v>
      </c>
      <c r="E67" s="123" t="e">
        <f t="shared" si="68"/>
        <v>#REF!</v>
      </c>
      <c r="F67" s="126" t="e">
        <f t="shared" si="1"/>
        <v>#REF!</v>
      </c>
      <c r="G67" s="113" t="e">
        <f t="shared" si="2"/>
        <v>#REF!</v>
      </c>
      <c r="H67" s="114" t="e">
        <f t="shared" si="3"/>
        <v>#REF!</v>
      </c>
      <c r="I67" s="115" t="e">
        <f t="shared" si="4"/>
        <v>#REF!</v>
      </c>
      <c r="J67" s="116"/>
    </row>
    <row r="68" spans="1:10" ht="15.75" customHeight="1" x14ac:dyDescent="0.25">
      <c r="A68" s="123">
        <v>66</v>
      </c>
      <c r="B68" s="124" t="e">
        <f t="shared" ref="B68:E68" si="69">#REF!</f>
        <v>#REF!</v>
      </c>
      <c r="C68" s="125" t="e">
        <f t="shared" si="69"/>
        <v>#REF!</v>
      </c>
      <c r="D68" s="123" t="e">
        <f t="shared" si="69"/>
        <v>#REF!</v>
      </c>
      <c r="E68" s="123" t="e">
        <f t="shared" si="69"/>
        <v>#REF!</v>
      </c>
      <c r="F68" s="126" t="e">
        <f t="shared" si="1"/>
        <v>#REF!</v>
      </c>
      <c r="G68" s="113" t="e">
        <f t="shared" si="2"/>
        <v>#REF!</v>
      </c>
      <c r="H68" s="114" t="e">
        <f t="shared" si="3"/>
        <v>#REF!</v>
      </c>
      <c r="I68" s="115" t="e">
        <f t="shared" si="4"/>
        <v>#REF!</v>
      </c>
      <c r="J68" s="116"/>
    </row>
    <row r="69" spans="1:10" ht="15.75" customHeight="1" x14ac:dyDescent="0.25">
      <c r="A69" s="123">
        <v>67</v>
      </c>
      <c r="B69" s="124" t="e">
        <f t="shared" ref="B69:E69" si="70">#REF!</f>
        <v>#REF!</v>
      </c>
      <c r="C69" s="125" t="e">
        <f t="shared" si="70"/>
        <v>#REF!</v>
      </c>
      <c r="D69" s="123" t="e">
        <f t="shared" si="70"/>
        <v>#REF!</v>
      </c>
      <c r="E69" s="123" t="e">
        <f t="shared" si="70"/>
        <v>#REF!</v>
      </c>
      <c r="F69" s="126" t="e">
        <f t="shared" si="1"/>
        <v>#REF!</v>
      </c>
      <c r="G69" s="113" t="e">
        <f t="shared" si="2"/>
        <v>#REF!</v>
      </c>
      <c r="H69" s="114" t="e">
        <f t="shared" si="3"/>
        <v>#REF!</v>
      </c>
      <c r="I69" s="115" t="e">
        <f t="shared" si="4"/>
        <v>#REF!</v>
      </c>
      <c r="J69" s="116"/>
    </row>
    <row r="70" spans="1:10" ht="15.75" customHeight="1" x14ac:dyDescent="0.25">
      <c r="A70" s="123">
        <v>68</v>
      </c>
      <c r="B70" s="124" t="e">
        <f t="shared" ref="B70:E70" si="71">#REF!</f>
        <v>#REF!</v>
      </c>
      <c r="C70" s="125" t="e">
        <f t="shared" si="71"/>
        <v>#REF!</v>
      </c>
      <c r="D70" s="123" t="e">
        <f t="shared" si="71"/>
        <v>#REF!</v>
      </c>
      <c r="E70" s="123" t="e">
        <f t="shared" si="71"/>
        <v>#REF!</v>
      </c>
      <c r="F70" s="126" t="e">
        <f t="shared" si="1"/>
        <v>#REF!</v>
      </c>
      <c r="G70" s="113" t="e">
        <f t="shared" si="2"/>
        <v>#REF!</v>
      </c>
      <c r="H70" s="114" t="e">
        <f t="shared" si="3"/>
        <v>#REF!</v>
      </c>
      <c r="I70" s="115" t="e">
        <f t="shared" si="4"/>
        <v>#REF!</v>
      </c>
      <c r="J70" s="116"/>
    </row>
    <row r="71" spans="1:10" ht="15.75" customHeight="1" x14ac:dyDescent="0.25">
      <c r="A71" s="123">
        <v>69</v>
      </c>
      <c r="B71" s="124" t="e">
        <f t="shared" ref="B71:E71" si="72">#REF!</f>
        <v>#REF!</v>
      </c>
      <c r="C71" s="125" t="e">
        <f t="shared" si="72"/>
        <v>#REF!</v>
      </c>
      <c r="D71" s="123" t="e">
        <f t="shared" si="72"/>
        <v>#REF!</v>
      </c>
      <c r="E71" s="123" t="e">
        <f t="shared" si="72"/>
        <v>#REF!</v>
      </c>
      <c r="F71" s="126" t="e">
        <f t="shared" si="1"/>
        <v>#REF!</v>
      </c>
      <c r="G71" s="113" t="e">
        <f t="shared" si="2"/>
        <v>#REF!</v>
      </c>
      <c r="H71" s="114" t="e">
        <f t="shared" si="3"/>
        <v>#REF!</v>
      </c>
      <c r="I71" s="115" t="e">
        <f t="shared" si="4"/>
        <v>#REF!</v>
      </c>
      <c r="J71" s="116"/>
    </row>
    <row r="72" spans="1:10" ht="15.75" customHeight="1" x14ac:dyDescent="0.25">
      <c r="A72" s="123">
        <v>70</v>
      </c>
      <c r="B72" s="124" t="e">
        <f t="shared" ref="B72:E72" si="73">#REF!</f>
        <v>#REF!</v>
      </c>
      <c r="C72" s="125" t="e">
        <f t="shared" si="73"/>
        <v>#REF!</v>
      </c>
      <c r="D72" s="123" t="e">
        <f t="shared" si="73"/>
        <v>#REF!</v>
      </c>
      <c r="E72" s="123" t="e">
        <f t="shared" si="73"/>
        <v>#REF!</v>
      </c>
      <c r="F72" s="126" t="e">
        <f t="shared" si="1"/>
        <v>#REF!</v>
      </c>
      <c r="G72" s="113" t="e">
        <f t="shared" si="2"/>
        <v>#REF!</v>
      </c>
      <c r="H72" s="114" t="e">
        <f t="shared" si="3"/>
        <v>#REF!</v>
      </c>
      <c r="I72" s="115" t="e">
        <f t="shared" si="4"/>
        <v>#REF!</v>
      </c>
      <c r="J72" s="116"/>
    </row>
    <row r="73" spans="1:10" ht="15.75" customHeight="1" x14ac:dyDescent="0.25">
      <c r="A73" s="123">
        <v>71</v>
      </c>
      <c r="B73" s="124" t="e">
        <f t="shared" ref="B73:E73" si="74">#REF!</f>
        <v>#REF!</v>
      </c>
      <c r="C73" s="125" t="e">
        <f t="shared" si="74"/>
        <v>#REF!</v>
      </c>
      <c r="D73" s="123" t="e">
        <f t="shared" si="74"/>
        <v>#REF!</v>
      </c>
      <c r="E73" s="123" t="e">
        <f t="shared" si="74"/>
        <v>#REF!</v>
      </c>
      <c r="F73" s="126" t="e">
        <f t="shared" si="1"/>
        <v>#REF!</v>
      </c>
      <c r="G73" s="113" t="e">
        <f t="shared" si="2"/>
        <v>#REF!</v>
      </c>
      <c r="H73" s="114" t="e">
        <f t="shared" si="3"/>
        <v>#REF!</v>
      </c>
      <c r="I73" s="115" t="e">
        <f t="shared" si="4"/>
        <v>#REF!</v>
      </c>
      <c r="J73" s="116"/>
    </row>
    <row r="74" spans="1:10" ht="15.75" customHeight="1" x14ac:dyDescent="0.25">
      <c r="A74" s="123">
        <v>72</v>
      </c>
      <c r="B74" s="124" t="e">
        <f t="shared" ref="B74:E74" si="75">#REF!</f>
        <v>#REF!</v>
      </c>
      <c r="C74" s="125" t="e">
        <f t="shared" si="75"/>
        <v>#REF!</v>
      </c>
      <c r="D74" s="125" t="e">
        <f t="shared" si="75"/>
        <v>#REF!</v>
      </c>
      <c r="E74" s="125" t="e">
        <f t="shared" si="75"/>
        <v>#REF!</v>
      </c>
      <c r="F74" s="126" t="e">
        <f t="shared" si="1"/>
        <v>#REF!</v>
      </c>
      <c r="G74" s="113" t="e">
        <f t="shared" si="2"/>
        <v>#REF!</v>
      </c>
      <c r="H74" s="114" t="e">
        <f t="shared" si="3"/>
        <v>#REF!</v>
      </c>
      <c r="I74" s="122" t="e">
        <f t="shared" si="4"/>
        <v>#REF!</v>
      </c>
      <c r="J74" s="116"/>
    </row>
    <row r="75" spans="1:10" ht="15.75" customHeight="1" x14ac:dyDescent="0.25">
      <c r="A75" s="123">
        <v>73</v>
      </c>
      <c r="B75" s="124" t="e">
        <f t="shared" ref="B75:E75" si="76">#REF!</f>
        <v>#REF!</v>
      </c>
      <c r="C75" s="125" t="e">
        <f t="shared" si="76"/>
        <v>#REF!</v>
      </c>
      <c r="D75" s="123" t="e">
        <f t="shared" si="76"/>
        <v>#REF!</v>
      </c>
      <c r="E75" s="123" t="e">
        <f t="shared" si="76"/>
        <v>#REF!</v>
      </c>
      <c r="F75" s="126" t="e">
        <f t="shared" si="1"/>
        <v>#REF!</v>
      </c>
      <c r="G75" s="113" t="e">
        <f t="shared" si="2"/>
        <v>#REF!</v>
      </c>
      <c r="H75" s="114" t="e">
        <f t="shared" si="3"/>
        <v>#REF!</v>
      </c>
      <c r="I75" s="115" t="e">
        <f t="shared" si="4"/>
        <v>#REF!</v>
      </c>
      <c r="J75" s="116"/>
    </row>
    <row r="76" spans="1:10" ht="15.75" customHeight="1" x14ac:dyDescent="0.25">
      <c r="A76" s="123">
        <v>74</v>
      </c>
      <c r="B76" s="124" t="e">
        <f t="shared" ref="B76:E76" si="77">#REF!</f>
        <v>#REF!</v>
      </c>
      <c r="C76" s="125" t="e">
        <f t="shared" si="77"/>
        <v>#REF!</v>
      </c>
      <c r="D76" s="123" t="e">
        <f t="shared" si="77"/>
        <v>#REF!</v>
      </c>
      <c r="E76" s="123" t="e">
        <f t="shared" si="77"/>
        <v>#REF!</v>
      </c>
      <c r="F76" s="126" t="e">
        <f t="shared" si="1"/>
        <v>#REF!</v>
      </c>
      <c r="G76" s="113" t="e">
        <f t="shared" si="2"/>
        <v>#REF!</v>
      </c>
      <c r="H76" s="114" t="e">
        <f t="shared" si="3"/>
        <v>#REF!</v>
      </c>
      <c r="I76" s="115" t="e">
        <f t="shared" si="4"/>
        <v>#REF!</v>
      </c>
      <c r="J76" s="116"/>
    </row>
    <row r="77" spans="1:10" ht="15.75" customHeight="1" x14ac:dyDescent="0.25">
      <c r="A77" s="123">
        <v>75</v>
      </c>
      <c r="B77" s="124" t="e">
        <f t="shared" ref="B77:E77" si="78">#REF!</f>
        <v>#REF!</v>
      </c>
      <c r="C77" s="125" t="e">
        <f t="shared" si="78"/>
        <v>#REF!</v>
      </c>
      <c r="D77" s="123" t="e">
        <f t="shared" si="78"/>
        <v>#REF!</v>
      </c>
      <c r="E77" s="123" t="e">
        <f t="shared" si="78"/>
        <v>#REF!</v>
      </c>
      <c r="F77" s="126" t="e">
        <f t="shared" si="1"/>
        <v>#REF!</v>
      </c>
      <c r="G77" s="113" t="e">
        <f t="shared" si="2"/>
        <v>#REF!</v>
      </c>
      <c r="H77" s="114" t="e">
        <f t="shared" si="3"/>
        <v>#REF!</v>
      </c>
      <c r="I77" s="122" t="e">
        <f t="shared" si="4"/>
        <v>#REF!</v>
      </c>
      <c r="J77" s="116"/>
    </row>
    <row r="78" spans="1:10" ht="15.75" customHeight="1" x14ac:dyDescent="0.25">
      <c r="A78" s="123">
        <v>76</v>
      </c>
      <c r="B78" s="124" t="e">
        <f t="shared" ref="B78:E78" si="79">#REF!</f>
        <v>#REF!</v>
      </c>
      <c r="C78" s="125" t="e">
        <f t="shared" si="79"/>
        <v>#REF!</v>
      </c>
      <c r="D78" s="123" t="e">
        <f t="shared" si="79"/>
        <v>#REF!</v>
      </c>
      <c r="E78" s="123" t="e">
        <f t="shared" si="79"/>
        <v>#REF!</v>
      </c>
      <c r="F78" s="126" t="e">
        <f t="shared" si="1"/>
        <v>#REF!</v>
      </c>
      <c r="G78" s="113" t="e">
        <f t="shared" si="2"/>
        <v>#REF!</v>
      </c>
      <c r="H78" s="114" t="e">
        <f t="shared" si="3"/>
        <v>#REF!</v>
      </c>
      <c r="I78" s="115" t="e">
        <f t="shared" si="4"/>
        <v>#REF!</v>
      </c>
      <c r="J78" s="116"/>
    </row>
    <row r="79" spans="1:10" ht="15.75" customHeight="1" x14ac:dyDescent="0.25">
      <c r="A79" s="123">
        <v>77</v>
      </c>
      <c r="B79" s="124" t="e">
        <f t="shared" ref="B79:E79" si="80">#REF!</f>
        <v>#REF!</v>
      </c>
      <c r="C79" s="125" t="e">
        <f t="shared" si="80"/>
        <v>#REF!</v>
      </c>
      <c r="D79" s="123" t="e">
        <f t="shared" si="80"/>
        <v>#REF!</v>
      </c>
      <c r="E79" s="123" t="e">
        <f t="shared" si="80"/>
        <v>#REF!</v>
      </c>
      <c r="F79" s="126" t="e">
        <f t="shared" si="1"/>
        <v>#REF!</v>
      </c>
      <c r="G79" s="113" t="e">
        <f t="shared" si="2"/>
        <v>#REF!</v>
      </c>
      <c r="H79" s="114" t="e">
        <f t="shared" si="3"/>
        <v>#REF!</v>
      </c>
      <c r="I79" s="115" t="e">
        <f t="shared" si="4"/>
        <v>#REF!</v>
      </c>
      <c r="J79" s="116"/>
    </row>
    <row r="80" spans="1:10" ht="15.75" customHeight="1" x14ac:dyDescent="0.25">
      <c r="A80" s="123">
        <v>78</v>
      </c>
      <c r="B80" s="124" t="e">
        <f t="shared" ref="B80:E80" si="81">#REF!</f>
        <v>#REF!</v>
      </c>
      <c r="C80" s="125" t="e">
        <f t="shared" si="81"/>
        <v>#REF!</v>
      </c>
      <c r="D80" s="123" t="e">
        <f t="shared" si="81"/>
        <v>#REF!</v>
      </c>
      <c r="E80" s="123" t="e">
        <f t="shared" si="81"/>
        <v>#REF!</v>
      </c>
      <c r="F80" s="126" t="e">
        <f t="shared" si="1"/>
        <v>#REF!</v>
      </c>
      <c r="G80" s="113" t="e">
        <f t="shared" si="2"/>
        <v>#REF!</v>
      </c>
      <c r="H80" s="114" t="e">
        <f t="shared" si="3"/>
        <v>#REF!</v>
      </c>
      <c r="I80" s="115" t="e">
        <f t="shared" si="4"/>
        <v>#REF!</v>
      </c>
      <c r="J80" s="116"/>
    </row>
    <row r="81" spans="1:10" ht="15.75" customHeight="1" x14ac:dyDescent="0.25">
      <c r="A81" s="123">
        <v>79</v>
      </c>
      <c r="B81" s="124" t="e">
        <f t="shared" ref="B81:E81" si="82">#REF!</f>
        <v>#REF!</v>
      </c>
      <c r="C81" s="125" t="e">
        <f t="shared" si="82"/>
        <v>#REF!</v>
      </c>
      <c r="D81" s="123" t="e">
        <f t="shared" si="82"/>
        <v>#REF!</v>
      </c>
      <c r="E81" s="123" t="e">
        <f t="shared" si="82"/>
        <v>#REF!</v>
      </c>
      <c r="F81" s="126" t="e">
        <f t="shared" si="1"/>
        <v>#REF!</v>
      </c>
      <c r="G81" s="113" t="e">
        <f t="shared" si="2"/>
        <v>#REF!</v>
      </c>
      <c r="H81" s="114" t="e">
        <f t="shared" si="3"/>
        <v>#REF!</v>
      </c>
      <c r="I81" s="115" t="e">
        <f t="shared" si="4"/>
        <v>#REF!</v>
      </c>
      <c r="J81" s="116"/>
    </row>
    <row r="82" spans="1:10" ht="15.75" customHeight="1" x14ac:dyDescent="0.25">
      <c r="A82" s="123">
        <v>80</v>
      </c>
      <c r="B82" s="124" t="e">
        <f t="shared" ref="B82:E82" si="83">#REF!</f>
        <v>#REF!</v>
      </c>
      <c r="C82" s="125" t="e">
        <f t="shared" si="83"/>
        <v>#REF!</v>
      </c>
      <c r="D82" s="123" t="e">
        <f t="shared" si="83"/>
        <v>#REF!</v>
      </c>
      <c r="E82" s="123" t="e">
        <f t="shared" si="83"/>
        <v>#REF!</v>
      </c>
      <c r="F82" s="126" t="e">
        <f t="shared" si="1"/>
        <v>#REF!</v>
      </c>
      <c r="G82" s="113" t="e">
        <f t="shared" si="2"/>
        <v>#REF!</v>
      </c>
      <c r="H82" s="114" t="e">
        <f t="shared" si="3"/>
        <v>#REF!</v>
      </c>
      <c r="I82" s="115" t="e">
        <f t="shared" si="4"/>
        <v>#REF!</v>
      </c>
      <c r="J82" s="116"/>
    </row>
    <row r="83" spans="1:10" ht="15.75" customHeight="1" x14ac:dyDescent="0.25">
      <c r="A83" s="123">
        <v>81</v>
      </c>
      <c r="B83" s="124" t="e">
        <f t="shared" ref="B83:E83" si="84">#REF!</f>
        <v>#REF!</v>
      </c>
      <c r="C83" s="125" t="e">
        <f t="shared" si="84"/>
        <v>#REF!</v>
      </c>
      <c r="D83" s="123" t="e">
        <f t="shared" si="84"/>
        <v>#REF!</v>
      </c>
      <c r="E83" s="123" t="e">
        <f t="shared" si="84"/>
        <v>#REF!</v>
      </c>
      <c r="F83" s="126" t="e">
        <f t="shared" si="1"/>
        <v>#REF!</v>
      </c>
      <c r="G83" s="113" t="e">
        <f t="shared" si="2"/>
        <v>#REF!</v>
      </c>
      <c r="H83" s="114" t="e">
        <f t="shared" si="3"/>
        <v>#REF!</v>
      </c>
      <c r="I83" s="115" t="e">
        <f t="shared" si="4"/>
        <v>#REF!</v>
      </c>
      <c r="J83" s="116"/>
    </row>
    <row r="84" spans="1:10" ht="15.75" customHeight="1" x14ac:dyDescent="0.25">
      <c r="A84" s="123">
        <v>82</v>
      </c>
      <c r="B84" s="124" t="e">
        <f t="shared" ref="B84:E84" si="85">#REF!</f>
        <v>#REF!</v>
      </c>
      <c r="C84" s="125" t="e">
        <f t="shared" si="85"/>
        <v>#REF!</v>
      </c>
      <c r="D84" s="123" t="e">
        <f t="shared" si="85"/>
        <v>#REF!</v>
      </c>
      <c r="E84" s="123" t="e">
        <f t="shared" si="85"/>
        <v>#REF!</v>
      </c>
      <c r="F84" s="126" t="e">
        <f t="shared" si="1"/>
        <v>#REF!</v>
      </c>
      <c r="G84" s="113" t="e">
        <f t="shared" si="2"/>
        <v>#REF!</v>
      </c>
      <c r="H84" s="114" t="e">
        <f t="shared" si="3"/>
        <v>#REF!</v>
      </c>
      <c r="I84" s="115" t="e">
        <f t="shared" si="4"/>
        <v>#REF!</v>
      </c>
      <c r="J84" s="116"/>
    </row>
    <row r="85" spans="1:10" ht="15.75" customHeight="1" x14ac:dyDescent="0.25">
      <c r="A85" s="123">
        <v>83</v>
      </c>
      <c r="B85" s="124" t="e">
        <f t="shared" ref="B85:E85" si="86">#REF!</f>
        <v>#REF!</v>
      </c>
      <c r="C85" s="125" t="e">
        <f t="shared" si="86"/>
        <v>#REF!</v>
      </c>
      <c r="D85" s="123" t="e">
        <f t="shared" si="86"/>
        <v>#REF!</v>
      </c>
      <c r="E85" s="123" t="e">
        <f t="shared" si="86"/>
        <v>#REF!</v>
      </c>
      <c r="F85" s="126" t="e">
        <f t="shared" si="1"/>
        <v>#REF!</v>
      </c>
      <c r="G85" s="113" t="e">
        <f t="shared" si="2"/>
        <v>#REF!</v>
      </c>
      <c r="H85" s="114" t="e">
        <f t="shared" si="3"/>
        <v>#REF!</v>
      </c>
      <c r="I85" s="115" t="e">
        <f t="shared" si="4"/>
        <v>#REF!</v>
      </c>
      <c r="J85" s="116"/>
    </row>
    <row r="86" spans="1:10" ht="15.75" customHeight="1" x14ac:dyDescent="0.25">
      <c r="A86" s="123">
        <v>84</v>
      </c>
      <c r="B86" s="124" t="e">
        <f t="shared" ref="B86:E86" si="87">#REF!</f>
        <v>#REF!</v>
      </c>
      <c r="C86" s="125" t="e">
        <f t="shared" si="87"/>
        <v>#REF!</v>
      </c>
      <c r="D86" s="123" t="e">
        <f t="shared" si="87"/>
        <v>#REF!</v>
      </c>
      <c r="E86" s="123" t="e">
        <f t="shared" si="87"/>
        <v>#REF!</v>
      </c>
      <c r="F86" s="126" t="e">
        <f t="shared" si="1"/>
        <v>#REF!</v>
      </c>
      <c r="G86" s="113" t="e">
        <f t="shared" si="2"/>
        <v>#REF!</v>
      </c>
      <c r="H86" s="114" t="e">
        <f t="shared" si="3"/>
        <v>#REF!</v>
      </c>
      <c r="I86" s="115" t="e">
        <f t="shared" si="4"/>
        <v>#REF!</v>
      </c>
      <c r="J86" s="116"/>
    </row>
    <row r="87" spans="1:10" ht="15.75" customHeight="1" x14ac:dyDescent="0.25">
      <c r="A87" s="123">
        <v>85</v>
      </c>
      <c r="B87" s="124" t="e">
        <f t="shared" ref="B87:E87" si="88">#REF!</f>
        <v>#REF!</v>
      </c>
      <c r="C87" s="125" t="e">
        <f t="shared" si="88"/>
        <v>#REF!</v>
      </c>
      <c r="D87" s="123" t="e">
        <f t="shared" si="88"/>
        <v>#REF!</v>
      </c>
      <c r="E87" s="123" t="e">
        <f t="shared" si="88"/>
        <v>#REF!</v>
      </c>
      <c r="F87" s="126" t="e">
        <f t="shared" si="1"/>
        <v>#REF!</v>
      </c>
      <c r="G87" s="113" t="e">
        <f t="shared" si="2"/>
        <v>#REF!</v>
      </c>
      <c r="H87" s="114" t="e">
        <f t="shared" si="3"/>
        <v>#REF!</v>
      </c>
      <c r="I87" s="115" t="e">
        <f t="shared" si="4"/>
        <v>#REF!</v>
      </c>
      <c r="J87" s="116"/>
    </row>
    <row r="88" spans="1:10" ht="15.75" customHeight="1" x14ac:dyDescent="0.25">
      <c r="A88" s="123">
        <v>86</v>
      </c>
      <c r="B88" s="124" t="e">
        <f t="shared" ref="B88:E88" si="89">#REF!</f>
        <v>#REF!</v>
      </c>
      <c r="C88" s="125" t="e">
        <f t="shared" si="89"/>
        <v>#REF!</v>
      </c>
      <c r="D88" s="123" t="e">
        <f t="shared" si="89"/>
        <v>#REF!</v>
      </c>
      <c r="E88" s="123" t="e">
        <f t="shared" si="89"/>
        <v>#REF!</v>
      </c>
      <c r="F88" s="126" t="e">
        <f t="shared" si="1"/>
        <v>#REF!</v>
      </c>
      <c r="G88" s="113" t="e">
        <f t="shared" si="2"/>
        <v>#REF!</v>
      </c>
      <c r="H88" s="114" t="e">
        <f t="shared" si="3"/>
        <v>#REF!</v>
      </c>
      <c r="I88" s="115" t="e">
        <f t="shared" si="4"/>
        <v>#REF!</v>
      </c>
      <c r="J88" s="116"/>
    </row>
    <row r="89" spans="1:10" ht="15.75" customHeight="1" x14ac:dyDescent="0.25">
      <c r="A89" s="123">
        <v>87</v>
      </c>
      <c r="B89" s="124" t="e">
        <f t="shared" ref="B89:E89" si="90">#REF!</f>
        <v>#REF!</v>
      </c>
      <c r="C89" s="125" t="e">
        <f t="shared" si="90"/>
        <v>#REF!</v>
      </c>
      <c r="D89" s="123" t="e">
        <f t="shared" si="90"/>
        <v>#REF!</v>
      </c>
      <c r="E89" s="123" t="e">
        <f t="shared" si="90"/>
        <v>#REF!</v>
      </c>
      <c r="F89" s="126" t="e">
        <f t="shared" si="1"/>
        <v>#REF!</v>
      </c>
      <c r="G89" s="113" t="e">
        <f t="shared" si="2"/>
        <v>#REF!</v>
      </c>
      <c r="H89" s="114" t="e">
        <f t="shared" si="3"/>
        <v>#REF!</v>
      </c>
      <c r="I89" s="115" t="e">
        <f t="shared" si="4"/>
        <v>#REF!</v>
      </c>
      <c r="J89" s="116"/>
    </row>
    <row r="90" spans="1:10" ht="15.75" customHeight="1" x14ac:dyDescent="0.25">
      <c r="A90" s="123">
        <v>88</v>
      </c>
      <c r="B90" s="124" t="e">
        <f t="shared" ref="B90:E90" si="91">#REF!</f>
        <v>#REF!</v>
      </c>
      <c r="C90" s="125" t="e">
        <f t="shared" si="91"/>
        <v>#REF!</v>
      </c>
      <c r="D90" s="123" t="e">
        <f t="shared" si="91"/>
        <v>#REF!</v>
      </c>
      <c r="E90" s="123" t="e">
        <f t="shared" si="91"/>
        <v>#REF!</v>
      </c>
      <c r="F90" s="126" t="e">
        <f t="shared" si="1"/>
        <v>#REF!</v>
      </c>
      <c r="G90" s="113" t="e">
        <f t="shared" si="2"/>
        <v>#REF!</v>
      </c>
      <c r="H90" s="114" t="e">
        <f t="shared" si="3"/>
        <v>#REF!</v>
      </c>
      <c r="I90" s="115" t="e">
        <f t="shared" si="4"/>
        <v>#REF!</v>
      </c>
      <c r="J90" s="116"/>
    </row>
    <row r="91" spans="1:10" ht="15.75" customHeight="1" x14ac:dyDescent="0.25">
      <c r="A91" s="123">
        <v>89</v>
      </c>
      <c r="B91" s="124" t="e">
        <f t="shared" ref="B91:E91" si="92">#REF!</f>
        <v>#REF!</v>
      </c>
      <c r="C91" s="125" t="e">
        <f t="shared" si="92"/>
        <v>#REF!</v>
      </c>
      <c r="D91" s="123" t="e">
        <f t="shared" si="92"/>
        <v>#REF!</v>
      </c>
      <c r="E91" s="123" t="e">
        <f t="shared" si="92"/>
        <v>#REF!</v>
      </c>
      <c r="F91" s="126" t="e">
        <f t="shared" si="1"/>
        <v>#REF!</v>
      </c>
      <c r="G91" s="113" t="e">
        <f t="shared" si="2"/>
        <v>#REF!</v>
      </c>
      <c r="H91" s="114" t="e">
        <f t="shared" si="3"/>
        <v>#REF!</v>
      </c>
      <c r="I91" s="115" t="e">
        <f t="shared" si="4"/>
        <v>#REF!</v>
      </c>
      <c r="J91" s="116"/>
    </row>
    <row r="92" spans="1:10" ht="15.75" customHeight="1" x14ac:dyDescent="0.25">
      <c r="A92" s="123">
        <v>90</v>
      </c>
      <c r="B92" s="124" t="e">
        <f t="shared" ref="B92:E92" si="93">#REF!</f>
        <v>#REF!</v>
      </c>
      <c r="C92" s="125" t="e">
        <f t="shared" si="93"/>
        <v>#REF!</v>
      </c>
      <c r="D92" s="123" t="e">
        <f t="shared" si="93"/>
        <v>#REF!</v>
      </c>
      <c r="E92" s="123" t="e">
        <f t="shared" si="93"/>
        <v>#REF!</v>
      </c>
      <c r="F92" s="126" t="e">
        <f t="shared" si="1"/>
        <v>#REF!</v>
      </c>
      <c r="G92" s="113" t="e">
        <f t="shared" si="2"/>
        <v>#REF!</v>
      </c>
      <c r="H92" s="114" t="e">
        <f t="shared" si="3"/>
        <v>#REF!</v>
      </c>
      <c r="I92" s="115" t="e">
        <f t="shared" si="4"/>
        <v>#REF!</v>
      </c>
      <c r="J92" s="116"/>
    </row>
    <row r="93" spans="1:10" ht="15.75" customHeight="1" x14ac:dyDescent="0.25">
      <c r="A93" s="123">
        <v>91</v>
      </c>
      <c r="B93" s="124" t="e">
        <f t="shared" ref="B93:E93" si="94">#REF!</f>
        <v>#REF!</v>
      </c>
      <c r="C93" s="125" t="e">
        <f t="shared" si="94"/>
        <v>#REF!</v>
      </c>
      <c r="D93" s="123" t="e">
        <f t="shared" si="94"/>
        <v>#REF!</v>
      </c>
      <c r="E93" s="123" t="e">
        <f t="shared" si="94"/>
        <v>#REF!</v>
      </c>
      <c r="F93" s="126" t="e">
        <f t="shared" si="1"/>
        <v>#REF!</v>
      </c>
      <c r="G93" s="113" t="e">
        <f t="shared" si="2"/>
        <v>#REF!</v>
      </c>
      <c r="H93" s="114" t="e">
        <f t="shared" si="3"/>
        <v>#REF!</v>
      </c>
      <c r="I93" s="115" t="e">
        <f t="shared" si="4"/>
        <v>#REF!</v>
      </c>
      <c r="J93" s="116"/>
    </row>
    <row r="94" spans="1:10" ht="15.75" customHeight="1" x14ac:dyDescent="0.25">
      <c r="A94" s="123">
        <v>92</v>
      </c>
      <c r="B94" s="124" t="e">
        <f t="shared" ref="B94:E94" si="95">#REF!</f>
        <v>#REF!</v>
      </c>
      <c r="C94" s="125" t="e">
        <f t="shared" si="95"/>
        <v>#REF!</v>
      </c>
      <c r="D94" s="123" t="e">
        <f t="shared" si="95"/>
        <v>#REF!</v>
      </c>
      <c r="E94" s="123" t="e">
        <f t="shared" si="95"/>
        <v>#REF!</v>
      </c>
      <c r="F94" s="126" t="e">
        <f t="shared" si="1"/>
        <v>#REF!</v>
      </c>
      <c r="G94" s="113" t="e">
        <f t="shared" si="2"/>
        <v>#REF!</v>
      </c>
      <c r="H94" s="114" t="e">
        <f t="shared" si="3"/>
        <v>#REF!</v>
      </c>
      <c r="I94" s="115" t="e">
        <f t="shared" si="4"/>
        <v>#REF!</v>
      </c>
      <c r="J94" s="116"/>
    </row>
    <row r="95" spans="1:10" ht="15.75" customHeight="1" x14ac:dyDescent="0.25">
      <c r="A95" s="123">
        <v>93</v>
      </c>
      <c r="B95" s="124" t="e">
        <f t="shared" ref="B95:E95" si="96">#REF!</f>
        <v>#REF!</v>
      </c>
      <c r="C95" s="125" t="e">
        <f t="shared" si="96"/>
        <v>#REF!</v>
      </c>
      <c r="D95" s="123" t="e">
        <f t="shared" si="96"/>
        <v>#REF!</v>
      </c>
      <c r="E95" s="123" t="e">
        <f t="shared" si="96"/>
        <v>#REF!</v>
      </c>
      <c r="F95" s="126" t="e">
        <f t="shared" si="1"/>
        <v>#REF!</v>
      </c>
      <c r="G95" s="113" t="e">
        <f t="shared" si="2"/>
        <v>#REF!</v>
      </c>
      <c r="H95" s="114" t="e">
        <f t="shared" si="3"/>
        <v>#REF!</v>
      </c>
      <c r="I95" s="115" t="e">
        <f t="shared" si="4"/>
        <v>#REF!</v>
      </c>
      <c r="J95" s="116"/>
    </row>
    <row r="96" spans="1:10" ht="15.75" customHeight="1" x14ac:dyDescent="0.25">
      <c r="A96" s="123">
        <v>94</v>
      </c>
      <c r="B96" s="124" t="e">
        <f t="shared" ref="B96:E96" si="97">#REF!</f>
        <v>#REF!</v>
      </c>
      <c r="C96" s="125" t="e">
        <f t="shared" si="97"/>
        <v>#REF!</v>
      </c>
      <c r="D96" s="123" t="e">
        <f t="shared" si="97"/>
        <v>#REF!</v>
      </c>
      <c r="E96" s="123" t="e">
        <f t="shared" si="97"/>
        <v>#REF!</v>
      </c>
      <c r="F96" s="126" t="e">
        <f t="shared" si="1"/>
        <v>#REF!</v>
      </c>
      <c r="G96" s="113" t="e">
        <f t="shared" si="2"/>
        <v>#REF!</v>
      </c>
      <c r="H96" s="114" t="e">
        <f t="shared" si="3"/>
        <v>#REF!</v>
      </c>
      <c r="I96" s="115" t="e">
        <f t="shared" si="4"/>
        <v>#REF!</v>
      </c>
      <c r="J96" s="116"/>
    </row>
    <row r="97" spans="1:10" ht="15.75" customHeight="1" x14ac:dyDescent="0.25">
      <c r="A97" s="123">
        <v>95</v>
      </c>
      <c r="B97" s="124" t="e">
        <f t="shared" ref="B97:E97" si="98">#REF!</f>
        <v>#REF!</v>
      </c>
      <c r="C97" s="125" t="e">
        <f t="shared" si="98"/>
        <v>#REF!</v>
      </c>
      <c r="D97" s="123" t="e">
        <f t="shared" si="98"/>
        <v>#REF!</v>
      </c>
      <c r="E97" s="123" t="e">
        <f t="shared" si="98"/>
        <v>#REF!</v>
      </c>
      <c r="F97" s="126" t="e">
        <f t="shared" si="1"/>
        <v>#REF!</v>
      </c>
      <c r="G97" s="113" t="e">
        <f t="shared" si="2"/>
        <v>#REF!</v>
      </c>
      <c r="H97" s="114" t="e">
        <f t="shared" si="3"/>
        <v>#REF!</v>
      </c>
      <c r="I97" s="115" t="e">
        <f t="shared" si="4"/>
        <v>#REF!</v>
      </c>
      <c r="J97" s="116"/>
    </row>
    <row r="98" spans="1:10" ht="15.75" customHeight="1" x14ac:dyDescent="0.25">
      <c r="A98" s="123">
        <v>96</v>
      </c>
      <c r="B98" s="124" t="e">
        <f t="shared" ref="B98:E98" si="99">#REF!</f>
        <v>#REF!</v>
      </c>
      <c r="C98" s="125" t="e">
        <f t="shared" si="99"/>
        <v>#REF!</v>
      </c>
      <c r="D98" s="123" t="e">
        <f t="shared" si="99"/>
        <v>#REF!</v>
      </c>
      <c r="E98" s="123" t="e">
        <f t="shared" si="99"/>
        <v>#REF!</v>
      </c>
      <c r="F98" s="126" t="e">
        <f t="shared" si="1"/>
        <v>#REF!</v>
      </c>
      <c r="G98" s="113" t="e">
        <f t="shared" si="2"/>
        <v>#REF!</v>
      </c>
      <c r="H98" s="114" t="e">
        <f t="shared" si="3"/>
        <v>#REF!</v>
      </c>
      <c r="I98" s="115" t="e">
        <f t="shared" si="4"/>
        <v>#REF!</v>
      </c>
      <c r="J98" s="116"/>
    </row>
    <row r="99" spans="1:10" ht="15.75" customHeight="1" x14ac:dyDescent="0.25">
      <c r="A99" s="123">
        <v>97</v>
      </c>
      <c r="B99" s="124" t="e">
        <f t="shared" ref="B99:E99" si="100">#REF!</f>
        <v>#REF!</v>
      </c>
      <c r="C99" s="125" t="e">
        <f t="shared" si="100"/>
        <v>#REF!</v>
      </c>
      <c r="D99" s="123" t="e">
        <f t="shared" si="100"/>
        <v>#REF!</v>
      </c>
      <c r="E99" s="123" t="e">
        <f t="shared" si="100"/>
        <v>#REF!</v>
      </c>
      <c r="F99" s="126" t="e">
        <f t="shared" si="1"/>
        <v>#REF!</v>
      </c>
      <c r="G99" s="113" t="e">
        <f t="shared" si="2"/>
        <v>#REF!</v>
      </c>
      <c r="H99" s="114" t="e">
        <f t="shared" si="3"/>
        <v>#REF!</v>
      </c>
      <c r="I99" s="115" t="e">
        <f t="shared" si="4"/>
        <v>#REF!</v>
      </c>
      <c r="J99" s="116"/>
    </row>
    <row r="100" spans="1:10" ht="15.75" customHeight="1" x14ac:dyDescent="0.25">
      <c r="A100" s="123">
        <v>98</v>
      </c>
      <c r="B100" s="124" t="e">
        <f t="shared" ref="B100:E100" si="101">#REF!</f>
        <v>#REF!</v>
      </c>
      <c r="C100" s="125" t="e">
        <f t="shared" si="101"/>
        <v>#REF!</v>
      </c>
      <c r="D100" s="123" t="e">
        <f t="shared" si="101"/>
        <v>#REF!</v>
      </c>
      <c r="E100" s="123" t="e">
        <f t="shared" si="101"/>
        <v>#REF!</v>
      </c>
      <c r="F100" s="126" t="e">
        <f t="shared" si="1"/>
        <v>#REF!</v>
      </c>
      <c r="G100" s="113" t="e">
        <f t="shared" si="2"/>
        <v>#REF!</v>
      </c>
      <c r="H100" s="114" t="e">
        <f t="shared" si="3"/>
        <v>#REF!</v>
      </c>
      <c r="I100" s="115" t="e">
        <f t="shared" si="4"/>
        <v>#REF!</v>
      </c>
      <c r="J100" s="116"/>
    </row>
    <row r="101" spans="1:10" ht="15.75" customHeight="1" x14ac:dyDescent="0.25">
      <c r="A101" s="123">
        <v>99</v>
      </c>
      <c r="B101" s="124" t="e">
        <f t="shared" ref="B101:E101" si="102">#REF!</f>
        <v>#REF!</v>
      </c>
      <c r="C101" s="125" t="e">
        <f t="shared" si="102"/>
        <v>#REF!</v>
      </c>
      <c r="D101" s="123" t="e">
        <f t="shared" si="102"/>
        <v>#REF!</v>
      </c>
      <c r="E101" s="123" t="e">
        <f t="shared" si="102"/>
        <v>#REF!</v>
      </c>
      <c r="F101" s="126" t="e">
        <f t="shared" si="1"/>
        <v>#REF!</v>
      </c>
      <c r="G101" s="113" t="e">
        <f t="shared" si="2"/>
        <v>#REF!</v>
      </c>
      <c r="H101" s="114" t="e">
        <f t="shared" si="3"/>
        <v>#REF!</v>
      </c>
      <c r="I101" s="115" t="e">
        <f t="shared" si="4"/>
        <v>#REF!</v>
      </c>
      <c r="J101" s="116"/>
    </row>
    <row r="102" spans="1:10" ht="15.75" customHeight="1" x14ac:dyDescent="0.25">
      <c r="A102" s="123">
        <v>100</v>
      </c>
      <c r="B102" s="124" t="e">
        <f t="shared" ref="B102:E102" si="103">#REF!</f>
        <v>#REF!</v>
      </c>
      <c r="C102" s="125" t="e">
        <f t="shared" si="103"/>
        <v>#REF!</v>
      </c>
      <c r="D102" s="123" t="e">
        <f t="shared" si="103"/>
        <v>#REF!</v>
      </c>
      <c r="E102" s="123" t="e">
        <f t="shared" si="103"/>
        <v>#REF!</v>
      </c>
      <c r="F102" s="126" t="e">
        <f t="shared" si="1"/>
        <v>#REF!</v>
      </c>
      <c r="G102" s="113" t="e">
        <f t="shared" si="2"/>
        <v>#REF!</v>
      </c>
      <c r="H102" s="114" t="e">
        <f t="shared" si="3"/>
        <v>#REF!</v>
      </c>
      <c r="I102" s="115" t="e">
        <f t="shared" si="4"/>
        <v>#REF!</v>
      </c>
      <c r="J102" s="116"/>
    </row>
    <row r="103" spans="1:10" ht="15.75" customHeight="1" x14ac:dyDescent="0.25">
      <c r="A103" s="123">
        <v>101</v>
      </c>
      <c r="B103" s="124" t="e">
        <f t="shared" ref="B103:E103" si="104">#REF!</f>
        <v>#REF!</v>
      </c>
      <c r="C103" s="125" t="e">
        <f t="shared" si="104"/>
        <v>#REF!</v>
      </c>
      <c r="D103" s="123" t="e">
        <f t="shared" si="104"/>
        <v>#REF!</v>
      </c>
      <c r="E103" s="123" t="e">
        <f t="shared" si="104"/>
        <v>#REF!</v>
      </c>
      <c r="F103" s="126" t="e">
        <f t="shared" si="1"/>
        <v>#REF!</v>
      </c>
      <c r="G103" s="113" t="e">
        <f t="shared" si="2"/>
        <v>#REF!</v>
      </c>
      <c r="H103" s="114" t="e">
        <f t="shared" si="3"/>
        <v>#REF!</v>
      </c>
      <c r="I103" s="115" t="e">
        <f t="shared" si="4"/>
        <v>#REF!</v>
      </c>
      <c r="J103" s="116"/>
    </row>
    <row r="104" spans="1:10" ht="15.75" customHeight="1" x14ac:dyDescent="0.25">
      <c r="A104" s="123">
        <v>102</v>
      </c>
      <c r="B104" s="124" t="e">
        <f t="shared" ref="B104:E104" si="105">#REF!</f>
        <v>#REF!</v>
      </c>
      <c r="C104" s="125" t="e">
        <f t="shared" si="105"/>
        <v>#REF!</v>
      </c>
      <c r="D104" s="123" t="e">
        <f t="shared" si="105"/>
        <v>#REF!</v>
      </c>
      <c r="E104" s="123" t="e">
        <f t="shared" si="105"/>
        <v>#REF!</v>
      </c>
      <c r="F104" s="126" t="e">
        <f t="shared" si="1"/>
        <v>#REF!</v>
      </c>
      <c r="G104" s="113" t="e">
        <f t="shared" si="2"/>
        <v>#REF!</v>
      </c>
      <c r="H104" s="114" t="e">
        <f t="shared" si="3"/>
        <v>#REF!</v>
      </c>
      <c r="I104" s="115" t="e">
        <f t="shared" si="4"/>
        <v>#REF!</v>
      </c>
      <c r="J104" s="116"/>
    </row>
    <row r="105" spans="1:10" ht="15.75" customHeight="1" x14ac:dyDescent="0.25">
      <c r="A105" s="123">
        <v>103</v>
      </c>
      <c r="B105" s="124" t="e">
        <f t="shared" ref="B105:E105" si="106">#REF!</f>
        <v>#REF!</v>
      </c>
      <c r="C105" s="125" t="e">
        <f t="shared" si="106"/>
        <v>#REF!</v>
      </c>
      <c r="D105" s="123" t="e">
        <f t="shared" si="106"/>
        <v>#REF!</v>
      </c>
      <c r="E105" s="123" t="e">
        <f t="shared" si="106"/>
        <v>#REF!</v>
      </c>
      <c r="F105" s="126" t="e">
        <f t="shared" si="1"/>
        <v>#REF!</v>
      </c>
      <c r="G105" s="113" t="e">
        <f t="shared" si="2"/>
        <v>#REF!</v>
      </c>
      <c r="H105" s="114" t="e">
        <f t="shared" si="3"/>
        <v>#REF!</v>
      </c>
      <c r="I105" s="115" t="e">
        <f t="shared" si="4"/>
        <v>#REF!</v>
      </c>
      <c r="J105" s="116"/>
    </row>
    <row r="106" spans="1:10" ht="15.75" customHeight="1" x14ac:dyDescent="0.25">
      <c r="A106" s="123">
        <v>104</v>
      </c>
      <c r="B106" s="124" t="e">
        <f t="shared" ref="B106:E106" si="107">#REF!</f>
        <v>#REF!</v>
      </c>
      <c r="C106" s="125" t="e">
        <f t="shared" si="107"/>
        <v>#REF!</v>
      </c>
      <c r="D106" s="123" t="e">
        <f t="shared" si="107"/>
        <v>#REF!</v>
      </c>
      <c r="E106" s="123" t="e">
        <f t="shared" si="107"/>
        <v>#REF!</v>
      </c>
      <c r="F106" s="126" t="e">
        <f t="shared" si="1"/>
        <v>#REF!</v>
      </c>
      <c r="G106" s="113" t="e">
        <f t="shared" si="2"/>
        <v>#REF!</v>
      </c>
      <c r="H106" s="114" t="e">
        <f t="shared" si="3"/>
        <v>#REF!</v>
      </c>
      <c r="I106" s="115" t="e">
        <f t="shared" si="4"/>
        <v>#REF!</v>
      </c>
      <c r="J106" s="116"/>
    </row>
    <row r="107" spans="1:10" ht="15.75" customHeight="1" x14ac:dyDescent="0.25">
      <c r="A107" s="123">
        <v>105</v>
      </c>
      <c r="B107" s="124" t="e">
        <f t="shared" ref="B107:E107" si="108">#REF!</f>
        <v>#REF!</v>
      </c>
      <c r="C107" s="125" t="e">
        <f t="shared" si="108"/>
        <v>#REF!</v>
      </c>
      <c r="D107" s="123" t="e">
        <f t="shared" si="108"/>
        <v>#REF!</v>
      </c>
      <c r="E107" s="123" t="e">
        <f t="shared" si="108"/>
        <v>#REF!</v>
      </c>
      <c r="F107" s="126" t="e">
        <f t="shared" si="1"/>
        <v>#REF!</v>
      </c>
      <c r="G107" s="113" t="e">
        <f t="shared" si="2"/>
        <v>#REF!</v>
      </c>
      <c r="H107" s="114" t="e">
        <f t="shared" si="3"/>
        <v>#REF!</v>
      </c>
      <c r="I107" s="115" t="e">
        <f t="shared" si="4"/>
        <v>#REF!</v>
      </c>
      <c r="J107" s="116"/>
    </row>
    <row r="108" spans="1:10" ht="15.75" customHeight="1" x14ac:dyDescent="0.25">
      <c r="A108" s="123">
        <v>106</v>
      </c>
      <c r="B108" s="124" t="e">
        <f t="shared" ref="B108:E108" si="109">#REF!</f>
        <v>#REF!</v>
      </c>
      <c r="C108" s="125" t="e">
        <f t="shared" si="109"/>
        <v>#REF!</v>
      </c>
      <c r="D108" s="123" t="e">
        <f t="shared" si="109"/>
        <v>#REF!</v>
      </c>
      <c r="E108" s="123" t="e">
        <f t="shared" si="109"/>
        <v>#REF!</v>
      </c>
      <c r="F108" s="126" t="e">
        <f t="shared" si="1"/>
        <v>#REF!</v>
      </c>
      <c r="G108" s="113" t="e">
        <f t="shared" si="2"/>
        <v>#REF!</v>
      </c>
      <c r="H108" s="114" t="e">
        <f t="shared" si="3"/>
        <v>#REF!</v>
      </c>
      <c r="I108" s="115" t="e">
        <f t="shared" si="4"/>
        <v>#REF!</v>
      </c>
      <c r="J108" s="116"/>
    </row>
    <row r="109" spans="1:10" ht="15.75" customHeight="1" x14ac:dyDescent="0.25">
      <c r="A109" s="123">
        <v>107</v>
      </c>
      <c r="B109" s="124" t="e">
        <f t="shared" ref="B109:E109" si="110">#REF!</f>
        <v>#REF!</v>
      </c>
      <c r="C109" s="125" t="e">
        <f t="shared" si="110"/>
        <v>#REF!</v>
      </c>
      <c r="D109" s="123" t="e">
        <f t="shared" si="110"/>
        <v>#REF!</v>
      </c>
      <c r="E109" s="123" t="e">
        <f t="shared" si="110"/>
        <v>#REF!</v>
      </c>
      <c r="F109" s="126" t="e">
        <f t="shared" si="1"/>
        <v>#REF!</v>
      </c>
      <c r="G109" s="113" t="e">
        <f t="shared" si="2"/>
        <v>#REF!</v>
      </c>
      <c r="H109" s="114" t="e">
        <f t="shared" si="3"/>
        <v>#REF!</v>
      </c>
      <c r="I109" s="115" t="e">
        <f t="shared" si="4"/>
        <v>#REF!</v>
      </c>
      <c r="J109" s="116"/>
    </row>
    <row r="110" spans="1:10" ht="15.75" customHeight="1" x14ac:dyDescent="0.25">
      <c r="A110" s="123">
        <v>108</v>
      </c>
      <c r="B110" s="124" t="e">
        <f t="shared" ref="B110:E110" si="111">#REF!</f>
        <v>#REF!</v>
      </c>
      <c r="C110" s="125" t="e">
        <f t="shared" si="111"/>
        <v>#REF!</v>
      </c>
      <c r="D110" s="123" t="e">
        <f t="shared" si="111"/>
        <v>#REF!</v>
      </c>
      <c r="E110" s="123" t="e">
        <f t="shared" si="111"/>
        <v>#REF!</v>
      </c>
      <c r="F110" s="126" t="e">
        <f t="shared" si="1"/>
        <v>#REF!</v>
      </c>
      <c r="G110" s="113" t="e">
        <f t="shared" si="2"/>
        <v>#REF!</v>
      </c>
      <c r="H110" s="114" t="e">
        <f t="shared" si="3"/>
        <v>#REF!</v>
      </c>
      <c r="I110" s="115" t="e">
        <f t="shared" si="4"/>
        <v>#REF!</v>
      </c>
      <c r="J110" s="116"/>
    </row>
    <row r="111" spans="1:10" ht="15.75" customHeight="1" x14ac:dyDescent="0.25">
      <c r="A111" s="123">
        <v>109</v>
      </c>
      <c r="B111" s="124" t="e">
        <f t="shared" ref="B111:E111" si="112">#REF!</f>
        <v>#REF!</v>
      </c>
      <c r="C111" s="125" t="e">
        <f t="shared" si="112"/>
        <v>#REF!</v>
      </c>
      <c r="D111" s="123" t="e">
        <f t="shared" si="112"/>
        <v>#REF!</v>
      </c>
      <c r="E111" s="123" t="e">
        <f t="shared" si="112"/>
        <v>#REF!</v>
      </c>
      <c r="F111" s="126" t="e">
        <f t="shared" si="1"/>
        <v>#REF!</v>
      </c>
      <c r="G111" s="113" t="e">
        <f t="shared" si="2"/>
        <v>#REF!</v>
      </c>
      <c r="H111" s="114" t="e">
        <f t="shared" si="3"/>
        <v>#REF!</v>
      </c>
      <c r="I111" s="115" t="e">
        <f t="shared" si="4"/>
        <v>#REF!</v>
      </c>
      <c r="J111" s="116"/>
    </row>
    <row r="112" spans="1:10" ht="15.75" customHeight="1" x14ac:dyDescent="0.25">
      <c r="A112" s="123">
        <v>110</v>
      </c>
      <c r="B112" s="124" t="e">
        <f t="shared" ref="B112:E112" si="113">#REF!</f>
        <v>#REF!</v>
      </c>
      <c r="C112" s="125" t="e">
        <f t="shared" si="113"/>
        <v>#REF!</v>
      </c>
      <c r="D112" s="123" t="e">
        <f t="shared" si="113"/>
        <v>#REF!</v>
      </c>
      <c r="E112" s="123" t="e">
        <f t="shared" si="113"/>
        <v>#REF!</v>
      </c>
      <c r="F112" s="126" t="e">
        <f t="shared" si="1"/>
        <v>#REF!</v>
      </c>
      <c r="G112" s="113" t="e">
        <f t="shared" si="2"/>
        <v>#REF!</v>
      </c>
      <c r="H112" s="114" t="e">
        <f t="shared" si="3"/>
        <v>#REF!</v>
      </c>
      <c r="I112" s="115" t="e">
        <f t="shared" si="4"/>
        <v>#REF!</v>
      </c>
      <c r="J112" s="116"/>
    </row>
    <row r="113" spans="1:10" ht="15.75" customHeight="1" x14ac:dyDescent="0.25">
      <c r="A113" s="123">
        <v>111</v>
      </c>
      <c r="B113" s="124" t="e">
        <f t="shared" ref="B113:E113" si="114">#REF!</f>
        <v>#REF!</v>
      </c>
      <c r="C113" s="125" t="e">
        <f t="shared" si="114"/>
        <v>#REF!</v>
      </c>
      <c r="D113" s="123" t="e">
        <f t="shared" si="114"/>
        <v>#REF!</v>
      </c>
      <c r="E113" s="123" t="e">
        <f t="shared" si="114"/>
        <v>#REF!</v>
      </c>
      <c r="F113" s="126" t="e">
        <f t="shared" si="1"/>
        <v>#REF!</v>
      </c>
      <c r="G113" s="113" t="e">
        <f t="shared" si="2"/>
        <v>#REF!</v>
      </c>
      <c r="H113" s="114" t="e">
        <f t="shared" si="3"/>
        <v>#REF!</v>
      </c>
      <c r="I113" s="115" t="e">
        <f t="shared" si="4"/>
        <v>#REF!</v>
      </c>
      <c r="J113" s="116"/>
    </row>
    <row r="114" spans="1:10" ht="15.75" customHeight="1" x14ac:dyDescent="0.25">
      <c r="A114" s="123">
        <v>112</v>
      </c>
      <c r="B114" s="124" t="e">
        <f t="shared" ref="B114:E114" si="115">#REF!</f>
        <v>#REF!</v>
      </c>
      <c r="C114" s="125" t="e">
        <f t="shared" si="115"/>
        <v>#REF!</v>
      </c>
      <c r="D114" s="123" t="e">
        <f t="shared" si="115"/>
        <v>#REF!</v>
      </c>
      <c r="E114" s="123" t="e">
        <f t="shared" si="115"/>
        <v>#REF!</v>
      </c>
      <c r="F114" s="126" t="e">
        <f t="shared" si="1"/>
        <v>#REF!</v>
      </c>
      <c r="G114" s="113" t="e">
        <f t="shared" si="2"/>
        <v>#REF!</v>
      </c>
      <c r="H114" s="114" t="e">
        <f t="shared" si="3"/>
        <v>#REF!</v>
      </c>
      <c r="I114" s="115" t="e">
        <f t="shared" si="4"/>
        <v>#REF!</v>
      </c>
      <c r="J114" s="116"/>
    </row>
    <row r="115" spans="1:10" ht="15.75" customHeight="1" x14ac:dyDescent="0.25">
      <c r="A115" s="123">
        <v>113</v>
      </c>
      <c r="B115" s="124" t="e">
        <f t="shared" ref="B115:E115" si="116">#REF!</f>
        <v>#REF!</v>
      </c>
      <c r="C115" s="125" t="e">
        <f t="shared" si="116"/>
        <v>#REF!</v>
      </c>
      <c r="D115" s="123" t="e">
        <f t="shared" si="116"/>
        <v>#REF!</v>
      </c>
      <c r="E115" s="123" t="e">
        <f t="shared" si="116"/>
        <v>#REF!</v>
      </c>
      <c r="F115" s="126" t="e">
        <f t="shared" si="1"/>
        <v>#REF!</v>
      </c>
      <c r="G115" s="113" t="e">
        <f t="shared" si="2"/>
        <v>#REF!</v>
      </c>
      <c r="H115" s="114" t="e">
        <f t="shared" si="3"/>
        <v>#REF!</v>
      </c>
      <c r="I115" s="115" t="e">
        <f t="shared" si="4"/>
        <v>#REF!</v>
      </c>
      <c r="J115" s="116"/>
    </row>
    <row r="116" spans="1:10" ht="15.75" customHeight="1" x14ac:dyDescent="0.25">
      <c r="A116" s="123">
        <v>114</v>
      </c>
      <c r="B116" s="124" t="e">
        <f t="shared" ref="B116:E116" si="117">#REF!</f>
        <v>#REF!</v>
      </c>
      <c r="C116" s="125" t="e">
        <f t="shared" si="117"/>
        <v>#REF!</v>
      </c>
      <c r="D116" s="123" t="e">
        <f t="shared" si="117"/>
        <v>#REF!</v>
      </c>
      <c r="E116" s="123" t="e">
        <f t="shared" si="117"/>
        <v>#REF!</v>
      </c>
      <c r="F116" s="126" t="e">
        <f t="shared" si="1"/>
        <v>#REF!</v>
      </c>
      <c r="G116" s="113" t="e">
        <f t="shared" si="2"/>
        <v>#REF!</v>
      </c>
      <c r="H116" s="114" t="e">
        <f t="shared" si="3"/>
        <v>#REF!</v>
      </c>
      <c r="I116" s="115" t="e">
        <f t="shared" si="4"/>
        <v>#REF!</v>
      </c>
      <c r="J116" s="116"/>
    </row>
    <row r="117" spans="1:10" ht="15.75" customHeight="1" x14ac:dyDescent="0.25">
      <c r="A117" s="123">
        <v>115</v>
      </c>
      <c r="B117" s="124" t="e">
        <f t="shared" ref="B117:E117" si="118">#REF!</f>
        <v>#REF!</v>
      </c>
      <c r="C117" s="125" t="e">
        <f t="shared" si="118"/>
        <v>#REF!</v>
      </c>
      <c r="D117" s="123" t="e">
        <f t="shared" si="118"/>
        <v>#REF!</v>
      </c>
      <c r="E117" s="123" t="e">
        <f t="shared" si="118"/>
        <v>#REF!</v>
      </c>
      <c r="F117" s="126" t="e">
        <f t="shared" si="1"/>
        <v>#REF!</v>
      </c>
      <c r="G117" s="113" t="e">
        <f t="shared" si="2"/>
        <v>#REF!</v>
      </c>
      <c r="H117" s="114" t="e">
        <f t="shared" si="3"/>
        <v>#REF!</v>
      </c>
      <c r="I117" s="115" t="e">
        <f t="shared" si="4"/>
        <v>#REF!</v>
      </c>
      <c r="J117" s="116"/>
    </row>
    <row r="118" spans="1:10" ht="15.75" customHeight="1" x14ac:dyDescent="0.25">
      <c r="A118" s="123">
        <v>116</v>
      </c>
      <c r="B118" s="124" t="e">
        <f t="shared" ref="B118:E118" si="119">#REF!</f>
        <v>#REF!</v>
      </c>
      <c r="C118" s="125" t="e">
        <f t="shared" si="119"/>
        <v>#REF!</v>
      </c>
      <c r="D118" s="123" t="e">
        <f t="shared" si="119"/>
        <v>#REF!</v>
      </c>
      <c r="E118" s="123" t="e">
        <f t="shared" si="119"/>
        <v>#REF!</v>
      </c>
      <c r="F118" s="126" t="e">
        <f t="shared" si="1"/>
        <v>#REF!</v>
      </c>
      <c r="G118" s="113" t="e">
        <f t="shared" si="2"/>
        <v>#REF!</v>
      </c>
      <c r="H118" s="114" t="e">
        <f t="shared" si="3"/>
        <v>#REF!</v>
      </c>
      <c r="I118" s="115" t="e">
        <f t="shared" si="4"/>
        <v>#REF!</v>
      </c>
      <c r="J118" s="116"/>
    </row>
    <row r="119" spans="1:10" ht="15.75" customHeight="1" x14ac:dyDescent="0.25">
      <c r="A119" s="123">
        <v>117</v>
      </c>
      <c r="B119" s="124" t="e">
        <f t="shared" ref="B119:E119" si="120">#REF!</f>
        <v>#REF!</v>
      </c>
      <c r="C119" s="125" t="e">
        <f t="shared" si="120"/>
        <v>#REF!</v>
      </c>
      <c r="D119" s="125" t="e">
        <f t="shared" si="120"/>
        <v>#REF!</v>
      </c>
      <c r="E119" s="125" t="e">
        <f t="shared" si="120"/>
        <v>#REF!</v>
      </c>
      <c r="F119" s="126" t="e">
        <f t="shared" si="1"/>
        <v>#REF!</v>
      </c>
      <c r="G119" s="113" t="e">
        <f t="shared" si="2"/>
        <v>#REF!</v>
      </c>
      <c r="H119" s="114" t="e">
        <f t="shared" si="3"/>
        <v>#REF!</v>
      </c>
      <c r="I119" s="115" t="e">
        <f t="shared" si="4"/>
        <v>#REF!</v>
      </c>
      <c r="J119" s="116"/>
    </row>
    <row r="120" spans="1:10" ht="15.75" customHeight="1" x14ac:dyDescent="0.25">
      <c r="A120" s="123">
        <v>118</v>
      </c>
      <c r="B120" s="124" t="e">
        <f t="shared" ref="B120:E120" si="121">#REF!</f>
        <v>#REF!</v>
      </c>
      <c r="C120" s="125" t="e">
        <f t="shared" si="121"/>
        <v>#REF!</v>
      </c>
      <c r="D120" s="123" t="e">
        <f t="shared" si="121"/>
        <v>#REF!</v>
      </c>
      <c r="E120" s="123" t="e">
        <f t="shared" si="121"/>
        <v>#REF!</v>
      </c>
      <c r="F120" s="126" t="e">
        <f t="shared" si="1"/>
        <v>#REF!</v>
      </c>
      <c r="G120" s="113" t="e">
        <f t="shared" si="2"/>
        <v>#REF!</v>
      </c>
      <c r="H120" s="114" t="e">
        <f t="shared" si="3"/>
        <v>#REF!</v>
      </c>
      <c r="I120" s="115" t="e">
        <f t="shared" si="4"/>
        <v>#REF!</v>
      </c>
      <c r="J120" s="116"/>
    </row>
    <row r="121" spans="1:10" ht="15.75" customHeight="1" x14ac:dyDescent="0.25">
      <c r="A121" s="123">
        <v>119</v>
      </c>
      <c r="B121" s="124" t="e">
        <f t="shared" ref="B121:E121" si="122">#REF!</f>
        <v>#REF!</v>
      </c>
      <c r="C121" s="125" t="e">
        <f t="shared" si="122"/>
        <v>#REF!</v>
      </c>
      <c r="D121" s="123" t="e">
        <f t="shared" si="122"/>
        <v>#REF!</v>
      </c>
      <c r="E121" s="123" t="e">
        <f t="shared" si="122"/>
        <v>#REF!</v>
      </c>
      <c r="F121" s="126" t="e">
        <f t="shared" si="1"/>
        <v>#REF!</v>
      </c>
      <c r="G121" s="113" t="e">
        <f t="shared" si="2"/>
        <v>#REF!</v>
      </c>
      <c r="H121" s="114" t="e">
        <f t="shared" si="3"/>
        <v>#REF!</v>
      </c>
      <c r="I121" s="115" t="e">
        <f t="shared" si="4"/>
        <v>#REF!</v>
      </c>
      <c r="J121" s="116"/>
    </row>
    <row r="122" spans="1:10" ht="15.75" customHeight="1" x14ac:dyDescent="0.25">
      <c r="A122" s="123">
        <v>120</v>
      </c>
      <c r="B122" s="124" t="e">
        <f t="shared" ref="B122:E122" si="123">#REF!</f>
        <v>#REF!</v>
      </c>
      <c r="C122" s="125" t="e">
        <f t="shared" si="123"/>
        <v>#REF!</v>
      </c>
      <c r="D122" s="123" t="e">
        <f t="shared" si="123"/>
        <v>#REF!</v>
      </c>
      <c r="E122" s="123" t="e">
        <f t="shared" si="123"/>
        <v>#REF!</v>
      </c>
      <c r="F122" s="126" t="e">
        <f t="shared" si="1"/>
        <v>#REF!</v>
      </c>
      <c r="G122" s="113" t="e">
        <f t="shared" si="2"/>
        <v>#REF!</v>
      </c>
      <c r="H122" s="114" t="e">
        <f t="shared" si="3"/>
        <v>#REF!</v>
      </c>
      <c r="I122" s="115" t="e">
        <f t="shared" si="4"/>
        <v>#REF!</v>
      </c>
      <c r="J122" s="116"/>
    </row>
    <row r="123" spans="1:10" ht="15.75" customHeight="1" x14ac:dyDescent="0.25">
      <c r="A123" s="123">
        <v>121</v>
      </c>
      <c r="B123" s="124" t="e">
        <f t="shared" ref="B123:E123" si="124">#REF!</f>
        <v>#REF!</v>
      </c>
      <c r="C123" s="125" t="e">
        <f t="shared" si="124"/>
        <v>#REF!</v>
      </c>
      <c r="D123" s="123" t="e">
        <f t="shared" si="124"/>
        <v>#REF!</v>
      </c>
      <c r="E123" s="123" t="e">
        <f t="shared" si="124"/>
        <v>#REF!</v>
      </c>
      <c r="F123" s="126" t="e">
        <f t="shared" si="1"/>
        <v>#REF!</v>
      </c>
      <c r="G123" s="113" t="e">
        <f t="shared" si="2"/>
        <v>#REF!</v>
      </c>
      <c r="H123" s="114" t="e">
        <f t="shared" si="3"/>
        <v>#REF!</v>
      </c>
      <c r="I123" s="115" t="e">
        <f t="shared" si="4"/>
        <v>#REF!</v>
      </c>
      <c r="J123" s="116"/>
    </row>
    <row r="124" spans="1:10" ht="15.75" customHeight="1" x14ac:dyDescent="0.25">
      <c r="A124" s="123">
        <v>122</v>
      </c>
      <c r="B124" s="124" t="e">
        <f t="shared" ref="B124:E124" si="125">#REF!</f>
        <v>#REF!</v>
      </c>
      <c r="C124" s="125" t="e">
        <f t="shared" si="125"/>
        <v>#REF!</v>
      </c>
      <c r="D124" s="123" t="e">
        <f t="shared" si="125"/>
        <v>#REF!</v>
      </c>
      <c r="E124" s="123" t="e">
        <f t="shared" si="125"/>
        <v>#REF!</v>
      </c>
      <c r="F124" s="126" t="e">
        <f t="shared" si="1"/>
        <v>#REF!</v>
      </c>
      <c r="G124" s="113" t="e">
        <f t="shared" si="2"/>
        <v>#REF!</v>
      </c>
      <c r="H124" s="114" t="e">
        <f t="shared" si="3"/>
        <v>#REF!</v>
      </c>
      <c r="I124" s="115" t="e">
        <f t="shared" si="4"/>
        <v>#REF!</v>
      </c>
      <c r="J124" s="116"/>
    </row>
    <row r="125" spans="1:10" ht="15.75" customHeight="1" x14ac:dyDescent="0.25">
      <c r="A125" s="123">
        <v>123</v>
      </c>
      <c r="B125" s="124" t="e">
        <f t="shared" ref="B125:E125" si="126">#REF!</f>
        <v>#REF!</v>
      </c>
      <c r="C125" s="125" t="e">
        <f t="shared" si="126"/>
        <v>#REF!</v>
      </c>
      <c r="D125" s="123" t="e">
        <f t="shared" si="126"/>
        <v>#REF!</v>
      </c>
      <c r="E125" s="123" t="e">
        <f t="shared" si="126"/>
        <v>#REF!</v>
      </c>
      <c r="F125" s="126" t="e">
        <f t="shared" si="1"/>
        <v>#REF!</v>
      </c>
      <c r="G125" s="113" t="e">
        <f t="shared" si="2"/>
        <v>#REF!</v>
      </c>
      <c r="H125" s="114" t="e">
        <f t="shared" si="3"/>
        <v>#REF!</v>
      </c>
      <c r="I125" s="115" t="e">
        <f t="shared" si="4"/>
        <v>#REF!</v>
      </c>
      <c r="J125" s="116"/>
    </row>
    <row r="126" spans="1:10" ht="15.75" customHeight="1" x14ac:dyDescent="0.25">
      <c r="A126" s="123">
        <v>124</v>
      </c>
      <c r="B126" s="124" t="e">
        <f t="shared" ref="B126:E126" si="127">#REF!</f>
        <v>#REF!</v>
      </c>
      <c r="C126" s="125" t="e">
        <f t="shared" si="127"/>
        <v>#REF!</v>
      </c>
      <c r="D126" s="123" t="e">
        <f t="shared" si="127"/>
        <v>#REF!</v>
      </c>
      <c r="E126" s="123" t="e">
        <f t="shared" si="127"/>
        <v>#REF!</v>
      </c>
      <c r="F126" s="126" t="e">
        <f t="shared" si="1"/>
        <v>#REF!</v>
      </c>
      <c r="G126" s="113" t="e">
        <f t="shared" si="2"/>
        <v>#REF!</v>
      </c>
      <c r="H126" s="114" t="e">
        <f t="shared" si="3"/>
        <v>#REF!</v>
      </c>
      <c r="I126" s="115" t="e">
        <f t="shared" si="4"/>
        <v>#REF!</v>
      </c>
      <c r="J126" s="116"/>
    </row>
    <row r="127" spans="1:10" ht="15.75" customHeight="1" x14ac:dyDescent="0.25">
      <c r="A127" s="123">
        <v>125</v>
      </c>
      <c r="B127" s="124" t="e">
        <f t="shared" ref="B127:E127" si="128">#REF!</f>
        <v>#REF!</v>
      </c>
      <c r="C127" s="125" t="e">
        <f t="shared" si="128"/>
        <v>#REF!</v>
      </c>
      <c r="D127" s="123" t="e">
        <f t="shared" si="128"/>
        <v>#REF!</v>
      </c>
      <c r="E127" s="123" t="e">
        <f t="shared" si="128"/>
        <v>#REF!</v>
      </c>
      <c r="F127" s="126" t="e">
        <f t="shared" si="1"/>
        <v>#REF!</v>
      </c>
      <c r="G127" s="113" t="e">
        <f t="shared" si="2"/>
        <v>#REF!</v>
      </c>
      <c r="H127" s="114" t="e">
        <f t="shared" si="3"/>
        <v>#REF!</v>
      </c>
      <c r="I127" s="115" t="e">
        <f t="shared" si="4"/>
        <v>#REF!</v>
      </c>
      <c r="J127" s="116"/>
    </row>
    <row r="128" spans="1:10" ht="15.75" customHeight="1" x14ac:dyDescent="0.25">
      <c r="A128" s="117">
        <v>126</v>
      </c>
      <c r="B128" s="118" t="e">
        <f t="shared" ref="B128:E128" si="129">#REF!</f>
        <v>#REF!</v>
      </c>
      <c r="C128" s="123" t="e">
        <f t="shared" si="129"/>
        <v>#REF!</v>
      </c>
      <c r="D128" s="123" t="e">
        <f t="shared" si="129"/>
        <v>#REF!</v>
      </c>
      <c r="E128" s="123" t="e">
        <f t="shared" si="129"/>
        <v>#REF!</v>
      </c>
      <c r="F128" s="118" t="e">
        <f t="shared" si="1"/>
        <v>#REF!</v>
      </c>
      <c r="G128" s="119" t="e">
        <f t="shared" si="2"/>
        <v>#REF!</v>
      </c>
      <c r="H128" s="120" t="e">
        <f t="shared" si="3"/>
        <v>#REF!</v>
      </c>
      <c r="I128" s="117" t="e">
        <f t="shared" si="4"/>
        <v>#REF!</v>
      </c>
      <c r="J128" s="121" t="s">
        <v>2408</v>
      </c>
    </row>
    <row r="129" spans="1:10" ht="15.75" customHeight="1" x14ac:dyDescent="0.25">
      <c r="A129" s="117">
        <v>127</v>
      </c>
      <c r="B129" s="118" t="e">
        <f t="shared" ref="B129:E129" si="130">#REF!</f>
        <v>#REF!</v>
      </c>
      <c r="C129" s="123" t="e">
        <f t="shared" si="130"/>
        <v>#REF!</v>
      </c>
      <c r="D129" s="123" t="e">
        <f t="shared" si="130"/>
        <v>#REF!</v>
      </c>
      <c r="E129" s="123" t="e">
        <f t="shared" si="130"/>
        <v>#REF!</v>
      </c>
      <c r="F129" s="118" t="e">
        <f t="shared" si="1"/>
        <v>#REF!</v>
      </c>
      <c r="G129" s="119" t="e">
        <f t="shared" si="2"/>
        <v>#REF!</v>
      </c>
      <c r="H129" s="120" t="e">
        <f t="shared" si="3"/>
        <v>#REF!</v>
      </c>
      <c r="I129" s="117" t="e">
        <f t="shared" si="4"/>
        <v>#REF!</v>
      </c>
      <c r="J129" s="121" t="s">
        <v>2408</v>
      </c>
    </row>
    <row r="130" spans="1:10" ht="15.75" customHeight="1" x14ac:dyDescent="0.25">
      <c r="A130" s="117">
        <v>128</v>
      </c>
      <c r="B130" s="118" t="e">
        <f t="shared" ref="B130:E130" si="131">#REF!</f>
        <v>#REF!</v>
      </c>
      <c r="C130" s="123" t="e">
        <f t="shared" si="131"/>
        <v>#REF!</v>
      </c>
      <c r="D130" s="123" t="e">
        <f t="shared" si="131"/>
        <v>#REF!</v>
      </c>
      <c r="E130" s="123" t="e">
        <f t="shared" si="131"/>
        <v>#REF!</v>
      </c>
      <c r="F130" s="118" t="e">
        <f t="shared" si="1"/>
        <v>#REF!</v>
      </c>
      <c r="G130" s="119" t="e">
        <f t="shared" si="2"/>
        <v>#REF!</v>
      </c>
      <c r="H130" s="120" t="e">
        <f t="shared" si="3"/>
        <v>#REF!</v>
      </c>
      <c r="I130" s="117" t="e">
        <f t="shared" si="4"/>
        <v>#REF!</v>
      </c>
      <c r="J130" s="121" t="s">
        <v>2408</v>
      </c>
    </row>
    <row r="131" spans="1:10" ht="15.75" customHeight="1" x14ac:dyDescent="0.25">
      <c r="A131" s="117">
        <v>129</v>
      </c>
      <c r="B131" s="118" t="e">
        <f t="shared" ref="B131:E131" si="132">#REF!</f>
        <v>#REF!</v>
      </c>
      <c r="C131" s="123" t="e">
        <f t="shared" si="132"/>
        <v>#REF!</v>
      </c>
      <c r="D131" s="123" t="e">
        <f t="shared" si="132"/>
        <v>#REF!</v>
      </c>
      <c r="E131" s="123" t="e">
        <f t="shared" si="132"/>
        <v>#REF!</v>
      </c>
      <c r="F131" s="118" t="e">
        <f t="shared" si="1"/>
        <v>#REF!</v>
      </c>
      <c r="G131" s="119" t="e">
        <f t="shared" si="2"/>
        <v>#REF!</v>
      </c>
      <c r="H131" s="120" t="e">
        <f t="shared" si="3"/>
        <v>#REF!</v>
      </c>
      <c r="I131" s="117" t="e">
        <f t="shared" si="4"/>
        <v>#REF!</v>
      </c>
      <c r="J131" s="121" t="s">
        <v>2408</v>
      </c>
    </row>
    <row r="132" spans="1:10" ht="15.75" customHeight="1" x14ac:dyDescent="0.25">
      <c r="A132" s="117">
        <v>130</v>
      </c>
      <c r="B132" s="118" t="e">
        <f t="shared" ref="B132:E132" si="133">#REF!</f>
        <v>#REF!</v>
      </c>
      <c r="C132" s="123" t="e">
        <f t="shared" si="133"/>
        <v>#REF!</v>
      </c>
      <c r="D132" s="123" t="e">
        <f t="shared" si="133"/>
        <v>#REF!</v>
      </c>
      <c r="E132" s="123" t="e">
        <f t="shared" si="133"/>
        <v>#REF!</v>
      </c>
      <c r="F132" s="118" t="e">
        <f t="shared" si="1"/>
        <v>#REF!</v>
      </c>
      <c r="G132" s="119" t="e">
        <f t="shared" si="2"/>
        <v>#REF!</v>
      </c>
      <c r="H132" s="120" t="e">
        <f t="shared" si="3"/>
        <v>#REF!</v>
      </c>
      <c r="I132" s="117" t="e">
        <f t="shared" si="4"/>
        <v>#REF!</v>
      </c>
      <c r="J132" s="121" t="s">
        <v>2408</v>
      </c>
    </row>
    <row r="133" spans="1:10" ht="15.75" customHeight="1" x14ac:dyDescent="0.25">
      <c r="A133" s="117">
        <v>131</v>
      </c>
      <c r="B133" s="118" t="e">
        <f t="shared" ref="B133:E133" si="134">#REF!</f>
        <v>#REF!</v>
      </c>
      <c r="C133" s="123" t="e">
        <f t="shared" si="134"/>
        <v>#REF!</v>
      </c>
      <c r="D133" s="123" t="e">
        <f t="shared" si="134"/>
        <v>#REF!</v>
      </c>
      <c r="E133" s="123" t="e">
        <f t="shared" si="134"/>
        <v>#REF!</v>
      </c>
      <c r="F133" s="118" t="e">
        <f t="shared" si="1"/>
        <v>#REF!</v>
      </c>
      <c r="G133" s="119" t="e">
        <f t="shared" si="2"/>
        <v>#REF!</v>
      </c>
      <c r="H133" s="120" t="e">
        <f t="shared" si="3"/>
        <v>#REF!</v>
      </c>
      <c r="I133" s="117" t="e">
        <f t="shared" si="4"/>
        <v>#REF!</v>
      </c>
      <c r="J133" s="121" t="s">
        <v>2408</v>
      </c>
    </row>
    <row r="134" spans="1:10" ht="15.75" customHeight="1" x14ac:dyDescent="0.25">
      <c r="A134" s="117">
        <v>132</v>
      </c>
      <c r="B134" s="118" t="e">
        <f t="shared" ref="B134:E134" si="135">#REF!</f>
        <v>#REF!</v>
      </c>
      <c r="C134" s="123" t="e">
        <f t="shared" si="135"/>
        <v>#REF!</v>
      </c>
      <c r="D134" s="123" t="e">
        <f t="shared" si="135"/>
        <v>#REF!</v>
      </c>
      <c r="E134" s="123" t="e">
        <f t="shared" si="135"/>
        <v>#REF!</v>
      </c>
      <c r="F134" s="118" t="e">
        <f t="shared" si="1"/>
        <v>#REF!</v>
      </c>
      <c r="G134" s="119" t="e">
        <f t="shared" si="2"/>
        <v>#REF!</v>
      </c>
      <c r="H134" s="120" t="e">
        <f t="shared" si="3"/>
        <v>#REF!</v>
      </c>
      <c r="I134" s="117" t="e">
        <f t="shared" si="4"/>
        <v>#REF!</v>
      </c>
      <c r="J134" s="121" t="s">
        <v>2408</v>
      </c>
    </row>
    <row r="135" spans="1:10" ht="15.75" customHeight="1" x14ac:dyDescent="0.25">
      <c r="A135" s="117">
        <v>133</v>
      </c>
      <c r="B135" s="118" t="e">
        <f t="shared" ref="B135:E135" si="136">#REF!</f>
        <v>#REF!</v>
      </c>
      <c r="C135" s="123" t="e">
        <f t="shared" si="136"/>
        <v>#REF!</v>
      </c>
      <c r="D135" s="123" t="e">
        <f t="shared" si="136"/>
        <v>#REF!</v>
      </c>
      <c r="E135" s="123" t="e">
        <f t="shared" si="136"/>
        <v>#REF!</v>
      </c>
      <c r="F135" s="118" t="e">
        <f t="shared" si="1"/>
        <v>#REF!</v>
      </c>
      <c r="G135" s="119" t="e">
        <f t="shared" si="2"/>
        <v>#REF!</v>
      </c>
      <c r="H135" s="120" t="e">
        <f t="shared" si="3"/>
        <v>#REF!</v>
      </c>
      <c r="I135" s="117" t="e">
        <f t="shared" si="4"/>
        <v>#REF!</v>
      </c>
      <c r="J135" s="121" t="s">
        <v>2408</v>
      </c>
    </row>
    <row r="136" spans="1:10" ht="15.75" customHeight="1" x14ac:dyDescent="0.25">
      <c r="A136" s="117">
        <v>134</v>
      </c>
      <c r="B136" s="118" t="e">
        <f t="shared" ref="B136:E136" si="137">#REF!</f>
        <v>#REF!</v>
      </c>
      <c r="C136" s="123" t="e">
        <f t="shared" si="137"/>
        <v>#REF!</v>
      </c>
      <c r="D136" s="123" t="e">
        <f t="shared" si="137"/>
        <v>#REF!</v>
      </c>
      <c r="E136" s="123" t="e">
        <f t="shared" si="137"/>
        <v>#REF!</v>
      </c>
      <c r="F136" s="118" t="e">
        <f t="shared" si="1"/>
        <v>#REF!</v>
      </c>
      <c r="G136" s="119" t="e">
        <f t="shared" si="2"/>
        <v>#REF!</v>
      </c>
      <c r="H136" s="120" t="e">
        <f t="shared" si="3"/>
        <v>#REF!</v>
      </c>
      <c r="I136" s="117" t="e">
        <f t="shared" si="4"/>
        <v>#REF!</v>
      </c>
      <c r="J136" s="121" t="s">
        <v>2408</v>
      </c>
    </row>
    <row r="137" spans="1:10" ht="15.75" customHeight="1" x14ac:dyDescent="0.25">
      <c r="A137" s="117">
        <v>135</v>
      </c>
      <c r="B137" s="118" t="e">
        <f t="shared" ref="B137:E137" si="138">#REF!</f>
        <v>#REF!</v>
      </c>
      <c r="C137" s="123" t="e">
        <f t="shared" si="138"/>
        <v>#REF!</v>
      </c>
      <c r="D137" s="123" t="e">
        <f t="shared" si="138"/>
        <v>#REF!</v>
      </c>
      <c r="E137" s="123" t="e">
        <f t="shared" si="138"/>
        <v>#REF!</v>
      </c>
      <c r="F137" s="118" t="e">
        <f t="shared" si="1"/>
        <v>#REF!</v>
      </c>
      <c r="G137" s="119" t="e">
        <f t="shared" si="2"/>
        <v>#REF!</v>
      </c>
      <c r="H137" s="120" t="e">
        <f t="shared" si="3"/>
        <v>#REF!</v>
      </c>
      <c r="I137" s="117" t="e">
        <f t="shared" si="4"/>
        <v>#REF!</v>
      </c>
      <c r="J137" s="121" t="s">
        <v>2408</v>
      </c>
    </row>
    <row r="138" spans="1:10" ht="15.75" customHeight="1" x14ac:dyDescent="0.25">
      <c r="A138" s="182" t="s">
        <v>2410</v>
      </c>
      <c r="B138" s="180"/>
      <c r="C138" s="112" t="e">
        <f t="shared" ref="C138:E138" si="139">SUM(C3:C137)</f>
        <v>#REF!</v>
      </c>
      <c r="D138" s="112" t="e">
        <f t="shared" si="139"/>
        <v>#REF!</v>
      </c>
      <c r="E138" s="112" t="e">
        <f t="shared" si="139"/>
        <v>#REF!</v>
      </c>
      <c r="F138" s="112" t="e">
        <f t="shared" si="1"/>
        <v>#REF!</v>
      </c>
      <c r="G138" s="127" t="e">
        <f>C138/F138*100</f>
        <v>#REF!</v>
      </c>
      <c r="H138" s="127" t="e">
        <f>D138/F138*100</f>
        <v>#REF!</v>
      </c>
      <c r="I138" s="128" t="e">
        <f t="shared" si="4"/>
        <v>#REF!</v>
      </c>
      <c r="J138" s="129">
        <f>COUNTA(J3:J137)</f>
        <v>12</v>
      </c>
    </row>
    <row r="139" spans="1:10" ht="15.75" customHeight="1" x14ac:dyDescent="0.3">
      <c r="A139" s="130"/>
      <c r="B139" s="130" t="s">
        <v>2411</v>
      </c>
      <c r="C139" s="130" t="e">
        <f t="shared" ref="C139:E139" si="140">SUM(C3:C60)</f>
        <v>#REF!</v>
      </c>
      <c r="D139" s="130" t="e">
        <f t="shared" si="140"/>
        <v>#REF!</v>
      </c>
      <c r="E139" s="130" t="e">
        <f t="shared" si="140"/>
        <v>#REF!</v>
      </c>
      <c r="F139" s="131" t="e">
        <f t="shared" si="1"/>
        <v>#REF!</v>
      </c>
      <c r="G139" s="132"/>
      <c r="H139" s="132"/>
      <c r="I139" s="133"/>
      <c r="J139" s="134"/>
    </row>
    <row r="140" spans="1:10" ht="15.75" customHeight="1" x14ac:dyDescent="0.3">
      <c r="A140" s="130"/>
      <c r="B140" s="130" t="s">
        <v>2412</v>
      </c>
      <c r="C140" s="130" t="e">
        <f t="shared" ref="C140:E140" si="141">SUM(C61:C137)</f>
        <v>#REF!</v>
      </c>
      <c r="D140" s="130" t="e">
        <f t="shared" si="141"/>
        <v>#REF!</v>
      </c>
      <c r="E140" s="130" t="e">
        <f t="shared" si="141"/>
        <v>#REF!</v>
      </c>
      <c r="F140" s="131" t="e">
        <f t="shared" si="1"/>
        <v>#REF!</v>
      </c>
      <c r="G140" s="132"/>
      <c r="H140" s="132"/>
      <c r="I140" s="133"/>
      <c r="J140" s="134"/>
    </row>
    <row r="141" spans="1:10" ht="15.75" customHeight="1" x14ac:dyDescent="0.3">
      <c r="A141" s="183" t="s">
        <v>2413</v>
      </c>
      <c r="B141" s="179"/>
      <c r="C141" s="179"/>
      <c r="D141" s="179"/>
      <c r="E141" s="180"/>
      <c r="F141" s="135">
        <f>A137-J138</f>
        <v>123</v>
      </c>
      <c r="G141" s="132"/>
      <c r="H141" s="132"/>
      <c r="I141" s="133"/>
      <c r="J141" s="134"/>
    </row>
    <row r="142" spans="1:10" ht="15.75" customHeight="1" x14ac:dyDescent="0.3">
      <c r="A142" s="183" t="s">
        <v>2414</v>
      </c>
      <c r="B142" s="179"/>
      <c r="C142" s="179"/>
      <c r="D142" s="179"/>
      <c r="E142" s="180"/>
      <c r="F142" s="135">
        <f>J138</f>
        <v>12</v>
      </c>
      <c r="G142" s="132"/>
      <c r="H142" s="132"/>
      <c r="I142" s="133"/>
      <c r="J142" s="134"/>
    </row>
    <row r="143" spans="1:10" ht="15.75" customHeight="1" x14ac:dyDescent="0.3">
      <c r="A143" s="183" t="s">
        <v>2415</v>
      </c>
      <c r="B143" s="179"/>
      <c r="C143" s="179"/>
      <c r="D143" s="179"/>
      <c r="E143" s="180"/>
      <c r="F143" s="136" t="e">
        <f>#REF!</f>
        <v>#REF!</v>
      </c>
      <c r="G143" s="132"/>
      <c r="H143" s="132"/>
      <c r="I143" s="133"/>
      <c r="J143" s="134"/>
    </row>
    <row r="144" spans="1:10" ht="15.75" customHeight="1" x14ac:dyDescent="0.3">
      <c r="A144" s="130"/>
      <c r="B144" s="130"/>
      <c r="C144" s="130"/>
      <c r="D144" s="130"/>
      <c r="E144" s="130"/>
      <c r="F144" s="137"/>
      <c r="G144" s="132"/>
      <c r="H144" s="132"/>
      <c r="I144" s="133"/>
      <c r="J144" s="134"/>
    </row>
    <row r="145" spans="1:10" ht="15.75" customHeight="1" x14ac:dyDescent="0.3">
      <c r="A145" s="130"/>
      <c r="B145" s="130"/>
      <c r="C145" s="130"/>
      <c r="D145" s="130"/>
      <c r="E145" s="130"/>
      <c r="F145" s="137"/>
      <c r="G145" s="132"/>
      <c r="H145" s="132"/>
      <c r="I145" s="133"/>
      <c r="J145" s="134"/>
    </row>
    <row r="146" spans="1:10" ht="15.75" customHeight="1" x14ac:dyDescent="0.25">
      <c r="A146" s="138" t="s">
        <v>18</v>
      </c>
      <c r="B146" s="138" t="s">
        <v>2416</v>
      </c>
      <c r="C146" s="138" t="s">
        <v>2417</v>
      </c>
      <c r="D146" s="138" t="s">
        <v>2418</v>
      </c>
      <c r="E146" s="139"/>
      <c r="F146" s="138" t="s">
        <v>18</v>
      </c>
      <c r="G146" s="138" t="s">
        <v>2416</v>
      </c>
      <c r="H146" s="138" t="s">
        <v>2417</v>
      </c>
      <c r="I146" s="138" t="s">
        <v>2418</v>
      </c>
    </row>
    <row r="147" spans="1:10" ht="15.75" customHeight="1" x14ac:dyDescent="0.25">
      <c r="A147" s="110" t="str">
        <f ca="1">IFERROR(__xludf.DUMMYFUNCTION("COUNTUNIQUEIFS('Tổng luỹ kế'!C5:C1352, 'Tổng luỹ kế'!C5:C1352, ""Hợp tác xã*"")"),"#N/A")</f>
        <v>#N/A</v>
      </c>
      <c r="B147" s="110" t="str">
        <f ca="1">IFERROR(__xludf.DUMMYFUNCTION("COUNTUNIQUEIFS('Tổng luỹ kế'!C5:C1352, 'Tổng luỹ kế'!C5:C1352, ""Công ty*"")"),"#N/A")</f>
        <v>#N/A</v>
      </c>
      <c r="C147" s="110" t="str">
        <f ca="1">IFERROR(__xludf.DUMMYFUNCTION("COUNTUNIQUEIFS('Tổng luỹ kế'!C5:C1352, 'Tổng luỹ kế'!C5:C1352, ""Hộ kinh doanh*"")"),"#N/A")</f>
        <v>#N/A</v>
      </c>
      <c r="D147" s="112">
        <f ca="1">SUM(A147:C147)</f>
        <v>0</v>
      </c>
      <c r="E147" s="130"/>
      <c r="F147" s="130">
        <f ca="1">IFERROR(__xludf.DUMMYFUNCTION("COUNTUNIQUEIFS('Tổng còn hạn'!C5:C1164, 'Tổng còn hạn'!C5:C1164, ""Hợp tác xã*"")"),80)</f>
        <v>80</v>
      </c>
      <c r="G147" s="130">
        <f ca="1">IFERROR(__xludf.DUMMYFUNCTION("COUNTUNIQUEIFS('Tổng còn hạn'!C5:C1164, 'Tổng còn hạn'!C5:C1164, ""Công ty*"")"),65)</f>
        <v>65</v>
      </c>
      <c r="H147" s="130">
        <f ca="1">IFERROR(__xludf.DUMMYFUNCTION("COUNTUNIQUEIFS('Tổng còn hạn'!C5:C1164, 'Tổng còn hạn'!C5:C1164, ""Hộ kinh doanh*"")"),284)</f>
        <v>284</v>
      </c>
      <c r="I147" s="134">
        <f t="shared" ref="I147:I149" ca="1" si="142">SUM(F147:H147)</f>
        <v>429</v>
      </c>
      <c r="J147" s="134"/>
    </row>
    <row r="148" spans="1:10" ht="15.75" customHeight="1" x14ac:dyDescent="0.3">
      <c r="A148" s="140" t="e">
        <f ca="1">A147/D147</f>
        <v>#VALUE!</v>
      </c>
      <c r="B148" s="140" t="e">
        <f ca="1">B147/D147</f>
        <v>#VALUE!</v>
      </c>
      <c r="C148" s="140" t="e">
        <f ca="1">C147/D147</f>
        <v>#VALUE!</v>
      </c>
      <c r="D148" s="130"/>
      <c r="E148" s="130"/>
      <c r="F148" s="130">
        <v>90</v>
      </c>
      <c r="G148" s="141">
        <v>81</v>
      </c>
      <c r="H148" s="141">
        <v>340</v>
      </c>
      <c r="I148" s="134">
        <f t="shared" si="142"/>
        <v>511</v>
      </c>
      <c r="J148" s="134"/>
    </row>
    <row r="149" spans="1:10" ht="15.75" customHeight="1" x14ac:dyDescent="0.25">
      <c r="A149" s="130"/>
      <c r="B149" s="130"/>
      <c r="C149" s="130"/>
      <c r="D149" s="130"/>
      <c r="E149" s="130"/>
      <c r="F149" s="130" t="str">
        <f ca="1">IFERROR(__xludf.DUMMYFUNCTION("COUNTUNIQUEIFS('Tổng còn hạn đến 4.2026'!C5:C993, 'Tổng còn hạn đến 4.2026'!C5:C993, ""Hợp tác xã*"")"),"#N/A")</f>
        <v>#N/A</v>
      </c>
      <c r="G149" s="130" t="str">
        <f ca="1">IFERROR(__xludf.DUMMYFUNCTION("COUNTUNIQUEIFS('Tổng còn hạn đến 4.2026'!C5:C993, 'Tổng còn hạn đến 4.2026'!C5:C993, ""Công ty*"")"),"#N/A")</f>
        <v>#N/A</v>
      </c>
      <c r="H149" s="130" t="str">
        <f ca="1">IFERROR(__xludf.DUMMYFUNCTION("COUNTUNIQUEIFS('Tổng còn hạn đến 4.2026'!C5:C993, 'Tổng còn hạn đến 4.2026'!C5:C993, ""Hộ kinh doanh*"")"),"#N/A")</f>
        <v>#N/A</v>
      </c>
      <c r="I149" s="134">
        <f t="shared" ca="1" si="142"/>
        <v>0</v>
      </c>
      <c r="J149" s="134"/>
    </row>
    <row r="150" spans="1:10" ht="15.75" customHeight="1" x14ac:dyDescent="0.3">
      <c r="A150" s="138" t="s">
        <v>18</v>
      </c>
      <c r="B150" s="138" t="s">
        <v>2416</v>
      </c>
      <c r="C150" s="138" t="s">
        <v>2417</v>
      </c>
      <c r="D150" s="138" t="s">
        <v>2419</v>
      </c>
      <c r="E150" s="130"/>
      <c r="F150" s="130"/>
      <c r="G150" s="132"/>
      <c r="H150" s="132"/>
      <c r="I150" s="133"/>
      <c r="J150" s="134"/>
    </row>
    <row r="151" spans="1:10" ht="15.75" customHeight="1" x14ac:dyDescent="0.3">
      <c r="A151" s="110" t="str">
        <f ca="1">IFERROR(__xludf.DUMMYFUNCTION("COUNTUNIQUEIFS('Tổng luỹ kế'!C4:C634, 'Tổng luỹ kế'!C4:C634, ""Hợp tác xã*"")"),"#N/A")</f>
        <v>#N/A</v>
      </c>
      <c r="B151" s="110" t="str">
        <f ca="1">IFERROR(__xludf.DUMMYFUNCTION("COUNTUNIQUEIFS('Tổng luỹ kế'!C4:C634, 'Tổng luỹ kế'!C4:C634, ""Công ty*"")"),"#N/A")</f>
        <v>#N/A</v>
      </c>
      <c r="C151" s="110" t="str">
        <f ca="1">IFERROR(__xludf.DUMMYFUNCTION("COUNTUNIQUEIFS('Tổng luỹ kế'!C4:C634, 'Tổng luỹ kế'!C4:C634, ""Hộ kinh doanh*"")"),"#N/A")</f>
        <v>#N/A</v>
      </c>
      <c r="D151" s="112">
        <f ca="1">SUM(A151:C151)</f>
        <v>0</v>
      </c>
      <c r="E151" s="130"/>
      <c r="F151" s="130"/>
      <c r="G151" s="132"/>
      <c r="H151" s="132"/>
      <c r="I151" s="133"/>
      <c r="J151" s="134"/>
    </row>
    <row r="152" spans="1:10" ht="15.75" customHeight="1" x14ac:dyDescent="0.3">
      <c r="A152" s="140" t="e">
        <f ca="1">A151/D151</f>
        <v>#VALUE!</v>
      </c>
      <c r="B152" s="140" t="e">
        <f ca="1">B151/D151</f>
        <v>#VALUE!</v>
      </c>
      <c r="C152" s="140" t="e">
        <f ca="1">C151/D151</f>
        <v>#VALUE!</v>
      </c>
      <c r="D152" s="130"/>
      <c r="E152" s="130"/>
      <c r="F152" s="130"/>
      <c r="G152" s="132"/>
      <c r="H152" s="132"/>
      <c r="I152" s="133"/>
      <c r="J152" s="134"/>
    </row>
    <row r="153" spans="1:10" ht="15.75" customHeight="1" x14ac:dyDescent="0.3">
      <c r="A153" s="140"/>
      <c r="B153" s="140"/>
      <c r="C153" s="140"/>
      <c r="D153" s="130"/>
      <c r="E153" s="130"/>
      <c r="F153" s="130"/>
      <c r="G153" s="132"/>
      <c r="H153" s="132"/>
      <c r="I153" s="133"/>
      <c r="J153" s="134"/>
    </row>
    <row r="154" spans="1:10" ht="15.75" customHeight="1" x14ac:dyDescent="0.3">
      <c r="A154" s="138" t="s">
        <v>18</v>
      </c>
      <c r="B154" s="138" t="s">
        <v>2416</v>
      </c>
      <c r="C154" s="138" t="s">
        <v>2417</v>
      </c>
      <c r="D154" s="138" t="s">
        <v>2420</v>
      </c>
      <c r="E154" s="130"/>
      <c r="F154" s="130"/>
      <c r="G154" s="132"/>
      <c r="H154" s="132"/>
      <c r="I154" s="133"/>
      <c r="J154" s="134"/>
    </row>
    <row r="155" spans="1:10" ht="15.75" customHeight="1" x14ac:dyDescent="0.3">
      <c r="A155" s="110" t="str">
        <f ca="1">IFERROR(__xludf.DUMMYFUNCTION("COUNTUNIQUEIFS('Tổng luỹ kế'!C634:C1360, 'Tổng luỹ kế'!C634:C1360, ""Hợp tác xã*"")"),"#N/A")</f>
        <v>#N/A</v>
      </c>
      <c r="B155" s="110" t="str">
        <f ca="1">IFERROR(__xludf.DUMMYFUNCTION("COUNTUNIQUEIFS('Tổng luỹ kế'!C635:C1360, 'Tổng luỹ kế'!C635:C1360, ""Công ty*"")"),"#N/A")</f>
        <v>#N/A</v>
      </c>
      <c r="C155" s="110" t="str">
        <f ca="1">IFERROR(__xludf.DUMMYFUNCTION("COUNTUNIQUEIFS('Tổng luỹ kế'!C635:C1360, 'Tổng luỹ kế'!C635:C1360, ""Hộ kinh doanh*"")"),"#N/A")</f>
        <v>#N/A</v>
      </c>
      <c r="D155" s="112">
        <f ca="1">SUM(A155:C155)</f>
        <v>0</v>
      </c>
      <c r="E155" s="130"/>
      <c r="F155" s="130"/>
      <c r="G155" s="132"/>
      <c r="H155" s="132"/>
      <c r="I155" s="133"/>
      <c r="J155" s="134"/>
    </row>
    <row r="156" spans="1:10" ht="15.75" customHeight="1" x14ac:dyDescent="0.3">
      <c r="A156" s="140" t="e">
        <f ca="1">A155/D155</f>
        <v>#VALUE!</v>
      </c>
      <c r="B156" s="140" t="e">
        <f ca="1">B155/D155</f>
        <v>#VALUE!</v>
      </c>
      <c r="C156" s="140" t="e">
        <f ca="1">C155/D155</f>
        <v>#VALUE!</v>
      </c>
      <c r="D156" s="130"/>
      <c r="E156" s="130"/>
      <c r="F156" s="130"/>
      <c r="G156" s="132"/>
      <c r="H156" s="132"/>
      <c r="I156" s="133"/>
      <c r="J156" s="134"/>
    </row>
    <row r="157" spans="1:10" ht="15.75" customHeight="1" x14ac:dyDescent="0.3">
      <c r="A157" s="140"/>
      <c r="B157" s="140"/>
      <c r="C157" s="140"/>
      <c r="D157" s="130"/>
      <c r="E157" s="130"/>
      <c r="F157" s="130"/>
      <c r="G157" s="142"/>
      <c r="H157" s="132"/>
      <c r="I157" s="133"/>
      <c r="J157" s="134"/>
    </row>
    <row r="158" spans="1:10" ht="15.75" customHeight="1" x14ac:dyDescent="0.3">
      <c r="A158" s="143" t="s">
        <v>26</v>
      </c>
      <c r="B158" s="143" t="s">
        <v>46</v>
      </c>
      <c r="C158" s="143" t="s">
        <v>93</v>
      </c>
      <c r="D158" s="143" t="s">
        <v>96</v>
      </c>
      <c r="E158" s="143" t="s">
        <v>75</v>
      </c>
      <c r="F158" s="143" t="s">
        <v>1289</v>
      </c>
      <c r="G158" s="144"/>
      <c r="H158" s="132"/>
      <c r="I158" s="133"/>
      <c r="J158" s="134"/>
    </row>
    <row r="159" spans="1:10" ht="15.75" customHeight="1" x14ac:dyDescent="0.3">
      <c r="A159" s="145" t="e">
        <f t="shared" ref="A159:A160" si="143">COUNTIF(#REF!,"Thực phẩm")</f>
        <v>#REF!</v>
      </c>
      <c r="B159" s="145" t="e">
        <f t="shared" ref="B159:B160" si="144">COUNTIF(#REF!,"Đồ uống")</f>
        <v>#REF!</v>
      </c>
      <c r="C159" s="145" t="e">
        <f t="shared" ref="C159:C160" si="145">COUNTIF(#REF!,"Dược liệu và sản phẩm từ dược liệu")</f>
        <v>#REF!</v>
      </c>
      <c r="D159" s="145" t="e">
        <f t="shared" ref="D159:D160" si="146">COUNTIF(#REF!,"Thủ công mỹ nghệ")</f>
        <v>#REF!</v>
      </c>
      <c r="E159" s="145" t="e">
        <f t="shared" ref="E159:E160" si="147">COUNTIF(#REF!,"Sinh vật cảnh")</f>
        <v>#REF!</v>
      </c>
      <c r="F159" s="145" t="e">
        <f t="shared" ref="F159:F160" si="148">COUNTIF(#REF!,"Dịch vụ du lịch")</f>
        <v>#REF!</v>
      </c>
      <c r="G159" s="146" t="e">
        <f t="shared" ref="G159:G161" si="149">SUM(A159:F159)</f>
        <v>#REF!</v>
      </c>
      <c r="H159" s="132"/>
      <c r="I159" s="133"/>
      <c r="J159" s="134"/>
    </row>
    <row r="160" spans="1:10" ht="15.75" customHeight="1" x14ac:dyDescent="0.3">
      <c r="A160" s="145" t="e">
        <f t="shared" si="143"/>
        <v>#REF!</v>
      </c>
      <c r="B160" s="145" t="e">
        <f t="shared" si="144"/>
        <v>#REF!</v>
      </c>
      <c r="C160" s="145" t="e">
        <f t="shared" si="145"/>
        <v>#REF!</v>
      </c>
      <c r="D160" s="145" t="e">
        <f t="shared" si="146"/>
        <v>#REF!</v>
      </c>
      <c r="E160" s="145" t="e">
        <f t="shared" si="147"/>
        <v>#REF!</v>
      </c>
      <c r="F160" s="145" t="e">
        <f t="shared" si="148"/>
        <v>#REF!</v>
      </c>
      <c r="G160" s="146" t="e">
        <f t="shared" si="149"/>
        <v>#REF!</v>
      </c>
      <c r="H160" s="132"/>
      <c r="I160" s="133"/>
      <c r="J160" s="134"/>
    </row>
    <row r="161" spans="1:10" ht="15.75" customHeight="1" x14ac:dyDescent="0.3">
      <c r="A161" s="145">
        <f>COUNTIF('Tổng còn hạn'!E8:E996,"Thực phẩm")</f>
        <v>699</v>
      </c>
      <c r="B161" s="145">
        <f>COUNTIF('Tổng còn hạn'!E8:E996,"Đồ uống")</f>
        <v>92</v>
      </c>
      <c r="C161" s="145">
        <f>COUNTIF('Tổng còn hạn'!E8:E996,"Dược liệu và sản phẩm từ dược liệu")</f>
        <v>31</v>
      </c>
      <c r="D161" s="145">
        <f>COUNTIF('Tổng còn hạn'!E8:E996,"Thủ công mỹ nghệ")</f>
        <v>23</v>
      </c>
      <c r="E161" s="145">
        <f>COUNTIF('Tổng còn hạn'!E8:E996,"Sinh vật cảnh")</f>
        <v>7</v>
      </c>
      <c r="F161" s="145">
        <f>COUNTIF('Tổng còn hạn'!E8:E996,"Dịch vụ du lịch")</f>
        <v>1</v>
      </c>
      <c r="G161" s="146">
        <f t="shared" si="149"/>
        <v>853</v>
      </c>
      <c r="H161" s="132"/>
      <c r="I161" s="133"/>
      <c r="J161" s="134"/>
    </row>
    <row r="162" spans="1:10" ht="15.75" customHeight="1" x14ac:dyDescent="0.25"/>
    <row r="163" spans="1:10" ht="15.75" customHeight="1" x14ac:dyDescent="0.25"/>
    <row r="164" spans="1:10" ht="15.75" customHeight="1" x14ac:dyDescent="0.25"/>
    <row r="165" spans="1:10" ht="15.75" customHeight="1" x14ac:dyDescent="0.25"/>
    <row r="166" spans="1:10" ht="15.75" customHeight="1" x14ac:dyDescent="0.25"/>
    <row r="167" spans="1:10" ht="15.75" customHeight="1" x14ac:dyDescent="0.25"/>
    <row r="168" spans="1:10" ht="15.75" customHeight="1" x14ac:dyDescent="0.25"/>
    <row r="169" spans="1:10" ht="15.75" customHeight="1" x14ac:dyDescent="0.25"/>
    <row r="170" spans="1:10" ht="15.75" customHeight="1" x14ac:dyDescent="0.25"/>
    <row r="171" spans="1:10" ht="15.75" customHeight="1" x14ac:dyDescent="0.25"/>
    <row r="172" spans="1:10" ht="15.75" customHeight="1" x14ac:dyDescent="0.25"/>
    <row r="173" spans="1:10" ht="15.75" customHeight="1" x14ac:dyDescent="0.25"/>
    <row r="174" spans="1:10" ht="15.75" customHeight="1" x14ac:dyDescent="0.25"/>
    <row r="175" spans="1:10" ht="15.75" customHeight="1" x14ac:dyDescent="0.25"/>
    <row r="176" spans="1:10"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2">
    <mergeCell ref="F1:F2"/>
    <mergeCell ref="G1:G2"/>
    <mergeCell ref="H1:H2"/>
    <mergeCell ref="I1:I2"/>
    <mergeCell ref="J1:J2"/>
    <mergeCell ref="B1:B2"/>
    <mergeCell ref="A138:B138"/>
    <mergeCell ref="A141:E141"/>
    <mergeCell ref="A142:E142"/>
    <mergeCell ref="A143:E143"/>
    <mergeCell ref="A1:A2"/>
    <mergeCell ref="C1:E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outlinePr summaryBelow="0" summaryRight="0"/>
    <pageSetUpPr fitToPage="1"/>
  </sheetPr>
  <dimension ref="A1:M1000"/>
  <sheetViews>
    <sheetView workbookViewId="0">
      <pane ySplit="2" topLeftCell="A3" activePane="bottomLeft" state="frozen"/>
      <selection pane="bottomLeft" activeCell="B4" sqref="B4"/>
    </sheetView>
  </sheetViews>
  <sheetFormatPr defaultColWidth="12.6640625" defaultRowHeight="15" customHeight="1" x14ac:dyDescent="0.25"/>
  <cols>
    <col min="1" max="1" width="5.44140625" customWidth="1"/>
    <col min="2" max="3" width="12.6640625" customWidth="1"/>
    <col min="4" max="4" width="15.6640625" customWidth="1"/>
    <col min="5" max="6" width="12.6640625" customWidth="1"/>
    <col min="11" max="11" width="13.44140625" customWidth="1"/>
  </cols>
  <sheetData>
    <row r="1" spans="1:13" ht="15.75" customHeight="1" x14ac:dyDescent="0.25">
      <c r="A1" s="177" t="s">
        <v>2401</v>
      </c>
      <c r="B1" s="177" t="s">
        <v>2</v>
      </c>
      <c r="C1" s="177" t="s">
        <v>3</v>
      </c>
      <c r="D1" s="177" t="s">
        <v>4</v>
      </c>
      <c r="E1" s="177" t="s">
        <v>5</v>
      </c>
      <c r="F1" s="178" t="s">
        <v>6</v>
      </c>
      <c r="G1" s="179"/>
      <c r="H1" s="180"/>
      <c r="I1" s="170" t="s">
        <v>7</v>
      </c>
      <c r="J1" s="172" t="s">
        <v>8</v>
      </c>
      <c r="K1" s="172" t="s">
        <v>9</v>
      </c>
      <c r="L1" s="172" t="s">
        <v>12</v>
      </c>
      <c r="M1" s="1"/>
    </row>
    <row r="2" spans="1:13" ht="15.75" customHeight="1" x14ac:dyDescent="0.25">
      <c r="A2" s="171"/>
      <c r="B2" s="171"/>
      <c r="C2" s="171"/>
      <c r="D2" s="171"/>
      <c r="E2" s="171"/>
      <c r="F2" s="2" t="s">
        <v>13</v>
      </c>
      <c r="G2" s="2" t="s">
        <v>14</v>
      </c>
      <c r="H2" s="2" t="s">
        <v>15</v>
      </c>
      <c r="I2" s="171"/>
      <c r="J2" s="171"/>
      <c r="K2" s="171"/>
      <c r="L2" s="171"/>
      <c r="M2" s="1"/>
    </row>
    <row r="3" spans="1:13" ht="15.75" customHeight="1" x14ac:dyDescent="0.25">
      <c r="A3" s="3" t="s">
        <v>19</v>
      </c>
      <c r="B3" s="3">
        <f>SUM(F3:H3)</f>
        <v>376</v>
      </c>
      <c r="C3" s="3"/>
      <c r="D3" s="3"/>
      <c r="E3" s="3"/>
      <c r="F3" s="3">
        <f t="shared" ref="F3:H3" si="0">SUM(F208,F513)</f>
        <v>312</v>
      </c>
      <c r="G3" s="3">
        <f t="shared" si="0"/>
        <v>64</v>
      </c>
      <c r="H3" s="3">
        <f t="shared" si="0"/>
        <v>0</v>
      </c>
      <c r="I3" s="4"/>
      <c r="J3" s="5"/>
      <c r="K3" s="8"/>
      <c r="L3" s="8"/>
      <c r="M3" s="8"/>
    </row>
    <row r="4" spans="1:13" ht="15.75" customHeight="1" x14ac:dyDescent="0.25">
      <c r="A4" s="9">
        <v>1</v>
      </c>
      <c r="B4" s="9" t="s">
        <v>20</v>
      </c>
      <c r="C4" s="9">
        <f t="array" ref="C4">SUMPRODUCT(1/COUNTIF(C5:C8,C5:C8))</f>
        <v>4</v>
      </c>
      <c r="D4" s="9" t="s">
        <v>21</v>
      </c>
      <c r="E4" s="10">
        <f>SUM(F4:H4)</f>
        <v>4</v>
      </c>
      <c r="F4" s="9">
        <f t="shared" ref="F4:H4" si="1">COUNTA(F5:F8)</f>
        <v>4</v>
      </c>
      <c r="G4" s="9">
        <f t="shared" si="1"/>
        <v>0</v>
      </c>
      <c r="H4" s="9">
        <f t="shared" si="1"/>
        <v>0</v>
      </c>
      <c r="I4" s="11"/>
      <c r="J4" s="5"/>
      <c r="K4" s="8"/>
      <c r="L4" s="8"/>
      <c r="M4" s="8"/>
    </row>
    <row r="5" spans="1:13" ht="15.75" customHeight="1" x14ac:dyDescent="0.25">
      <c r="A5" s="12" t="s">
        <v>2421</v>
      </c>
      <c r="B5" s="14" t="s">
        <v>2422</v>
      </c>
      <c r="C5" s="14" t="s">
        <v>2423</v>
      </c>
      <c r="D5" s="14"/>
      <c r="E5" s="15" t="s">
        <v>26</v>
      </c>
      <c r="F5" s="14" t="s">
        <v>13</v>
      </c>
      <c r="G5" s="14"/>
      <c r="H5" s="14"/>
      <c r="I5" s="16" t="s">
        <v>2424</v>
      </c>
      <c r="J5" s="5">
        <v>2021</v>
      </c>
      <c r="K5" s="8"/>
      <c r="L5" s="8"/>
      <c r="M5" s="8"/>
    </row>
    <row r="6" spans="1:13" ht="15.75" customHeight="1" x14ac:dyDescent="0.25">
      <c r="A6" s="12" t="s">
        <v>2425</v>
      </c>
      <c r="B6" s="14" t="s">
        <v>2426</v>
      </c>
      <c r="C6" s="14" t="s">
        <v>2427</v>
      </c>
      <c r="D6" s="14"/>
      <c r="E6" s="15" t="s">
        <v>26</v>
      </c>
      <c r="F6" s="14" t="s">
        <v>13</v>
      </c>
      <c r="G6" s="14"/>
      <c r="H6" s="14"/>
      <c r="I6" s="16" t="s">
        <v>2428</v>
      </c>
      <c r="J6" s="5">
        <v>2019</v>
      </c>
      <c r="K6" s="8"/>
      <c r="L6" s="8"/>
      <c r="M6" s="8"/>
    </row>
    <row r="7" spans="1:13" ht="15.75" customHeight="1" x14ac:dyDescent="0.25">
      <c r="A7" s="12" t="s">
        <v>2372</v>
      </c>
      <c r="B7" s="5" t="s">
        <v>2373</v>
      </c>
      <c r="C7" s="14" t="s">
        <v>2429</v>
      </c>
      <c r="D7" s="14"/>
      <c r="E7" s="15" t="s">
        <v>96</v>
      </c>
      <c r="F7" s="14" t="s">
        <v>13</v>
      </c>
      <c r="G7" s="14"/>
      <c r="H7" s="14"/>
      <c r="I7" s="16" t="s">
        <v>2375</v>
      </c>
      <c r="J7" s="5">
        <v>2021</v>
      </c>
      <c r="K7" s="8"/>
      <c r="L7" s="8"/>
      <c r="M7" s="8"/>
    </row>
    <row r="8" spans="1:13" ht="15.75" customHeight="1" x14ac:dyDescent="0.25">
      <c r="A8" s="12" t="s">
        <v>2376</v>
      </c>
      <c r="B8" s="5" t="s">
        <v>2377</v>
      </c>
      <c r="C8" s="14" t="s">
        <v>2430</v>
      </c>
      <c r="D8" s="14"/>
      <c r="E8" s="15" t="s">
        <v>96</v>
      </c>
      <c r="F8" s="14" t="s">
        <v>13</v>
      </c>
      <c r="G8" s="14"/>
      <c r="H8" s="14"/>
      <c r="I8" s="16" t="s">
        <v>2379</v>
      </c>
      <c r="J8" s="5">
        <v>2021</v>
      </c>
      <c r="K8" s="8"/>
      <c r="L8" s="8"/>
      <c r="M8" s="8"/>
    </row>
    <row r="9" spans="1:13" ht="15.75" customHeight="1" x14ac:dyDescent="0.25">
      <c r="A9" s="9">
        <v>2</v>
      </c>
      <c r="B9" s="9" t="s">
        <v>61</v>
      </c>
      <c r="C9" s="9">
        <f t="array" ref="C9">SUMPRODUCT(1/COUNTIF(C10:C11,C10:C11))</f>
        <v>1</v>
      </c>
      <c r="D9" s="9" t="s">
        <v>62</v>
      </c>
      <c r="E9" s="10">
        <f>SUM(F9:H9)</f>
        <v>2</v>
      </c>
      <c r="F9" s="9">
        <f t="shared" ref="F9:H9" si="2">COUNTA(F10:F11)</f>
        <v>2</v>
      </c>
      <c r="G9" s="9">
        <f t="shared" si="2"/>
        <v>0</v>
      </c>
      <c r="H9" s="9">
        <f t="shared" si="2"/>
        <v>0</v>
      </c>
      <c r="I9" s="11"/>
      <c r="J9" s="5"/>
      <c r="K9" s="8"/>
      <c r="L9" s="8"/>
      <c r="M9" s="8"/>
    </row>
    <row r="10" spans="1:13" ht="15.75" customHeight="1" x14ac:dyDescent="0.25">
      <c r="A10" s="12" t="s">
        <v>2431</v>
      </c>
      <c r="B10" s="14" t="s">
        <v>2432</v>
      </c>
      <c r="C10" s="14" t="s">
        <v>2433</v>
      </c>
      <c r="D10" s="14"/>
      <c r="E10" s="15" t="s">
        <v>26</v>
      </c>
      <c r="F10" s="14" t="s">
        <v>13</v>
      </c>
      <c r="G10" s="14"/>
      <c r="H10" s="14"/>
      <c r="I10" s="11" t="s">
        <v>2434</v>
      </c>
      <c r="J10" s="5">
        <v>2021</v>
      </c>
      <c r="K10" s="8"/>
      <c r="L10" s="8"/>
      <c r="M10" s="8"/>
    </row>
    <row r="11" spans="1:13" ht="15.75" customHeight="1" x14ac:dyDescent="0.25">
      <c r="A11" s="12" t="s">
        <v>2435</v>
      </c>
      <c r="B11" s="14" t="s">
        <v>2436</v>
      </c>
      <c r="C11" s="14" t="s">
        <v>2433</v>
      </c>
      <c r="D11" s="14"/>
      <c r="E11" s="15" t="s">
        <v>26</v>
      </c>
      <c r="F11" s="14" t="s">
        <v>13</v>
      </c>
      <c r="G11" s="14"/>
      <c r="H11" s="14"/>
      <c r="I11" s="16" t="s">
        <v>2434</v>
      </c>
      <c r="J11" s="5">
        <v>2021</v>
      </c>
      <c r="K11" s="8"/>
      <c r="L11" s="8"/>
      <c r="M11" s="8"/>
    </row>
    <row r="12" spans="1:13" ht="15.75" customHeight="1" x14ac:dyDescent="0.25">
      <c r="A12" s="9">
        <v>3</v>
      </c>
      <c r="B12" s="9" t="s">
        <v>77</v>
      </c>
      <c r="C12" s="9">
        <f t="array" ref="C12">SUMPRODUCT(1/COUNTIF(C13,C13))</f>
        <v>1</v>
      </c>
      <c r="D12" s="9" t="s">
        <v>78</v>
      </c>
      <c r="E12" s="10">
        <f>SUM(F12:H12)</f>
        <v>1</v>
      </c>
      <c r="F12" s="9">
        <f t="shared" ref="F12:H12" si="3">COUNTA(F13)</f>
        <v>1</v>
      </c>
      <c r="G12" s="9">
        <f t="shared" si="3"/>
        <v>0</v>
      </c>
      <c r="H12" s="9">
        <f t="shared" si="3"/>
        <v>0</v>
      </c>
      <c r="I12" s="11"/>
      <c r="J12" s="5"/>
      <c r="K12" s="8"/>
      <c r="L12" s="8"/>
      <c r="M12" s="8"/>
    </row>
    <row r="13" spans="1:13" ht="15.75" customHeight="1" x14ac:dyDescent="0.25">
      <c r="A13" s="12" t="s">
        <v>2380</v>
      </c>
      <c r="B13" s="14" t="s">
        <v>2381</v>
      </c>
      <c r="C13" s="14" t="s">
        <v>2437</v>
      </c>
      <c r="D13" s="14"/>
      <c r="E13" s="15" t="s">
        <v>96</v>
      </c>
      <c r="F13" s="14" t="s">
        <v>13</v>
      </c>
      <c r="G13" s="14"/>
      <c r="H13" s="14"/>
      <c r="I13" s="16" t="s">
        <v>2383</v>
      </c>
      <c r="J13" s="5">
        <v>2021</v>
      </c>
      <c r="K13" s="8"/>
      <c r="L13" s="8"/>
      <c r="M13" s="8"/>
    </row>
    <row r="14" spans="1:13" ht="15.75" customHeight="1" x14ac:dyDescent="0.25">
      <c r="A14" s="9">
        <v>4</v>
      </c>
      <c r="B14" s="9" t="s">
        <v>85</v>
      </c>
      <c r="C14" s="9">
        <f t="array" ref="C14">SUMPRODUCT(1/COUNTIF(C15:C19,C15:C19))</f>
        <v>2</v>
      </c>
      <c r="D14" s="9" t="s">
        <v>86</v>
      </c>
      <c r="E14" s="10">
        <f>SUM(F14:H14)</f>
        <v>5</v>
      </c>
      <c r="F14" s="9">
        <f t="shared" ref="F14:H14" si="4">COUNTA(F15:F19)</f>
        <v>5</v>
      </c>
      <c r="G14" s="9">
        <f t="shared" si="4"/>
        <v>0</v>
      </c>
      <c r="H14" s="9">
        <f t="shared" si="4"/>
        <v>0</v>
      </c>
      <c r="I14" s="11"/>
      <c r="J14" s="5"/>
      <c r="K14" s="8"/>
      <c r="L14" s="8"/>
      <c r="M14" s="8"/>
    </row>
    <row r="15" spans="1:13" ht="15.75" customHeight="1" x14ac:dyDescent="0.25">
      <c r="A15" s="12" t="s">
        <v>2438</v>
      </c>
      <c r="B15" s="14" t="s">
        <v>2439</v>
      </c>
      <c r="C15" s="14" t="s">
        <v>2440</v>
      </c>
      <c r="D15" s="14" t="s">
        <v>89</v>
      </c>
      <c r="E15" s="15" t="s">
        <v>26</v>
      </c>
      <c r="F15" s="14" t="s">
        <v>13</v>
      </c>
      <c r="G15" s="14"/>
      <c r="H15" s="14"/>
      <c r="I15" s="16" t="s">
        <v>90</v>
      </c>
      <c r="J15" s="5">
        <v>2021</v>
      </c>
      <c r="K15" s="8"/>
      <c r="L15" s="8"/>
      <c r="M15" s="8"/>
    </row>
    <row r="16" spans="1:13" ht="15.75" customHeight="1" x14ac:dyDescent="0.25">
      <c r="A16" s="12" t="s">
        <v>2441</v>
      </c>
      <c r="B16" s="14" t="s">
        <v>2442</v>
      </c>
      <c r="C16" s="14" t="s">
        <v>2443</v>
      </c>
      <c r="D16" s="14"/>
      <c r="E16" s="15" t="s">
        <v>26</v>
      </c>
      <c r="F16" s="14" t="s">
        <v>13</v>
      </c>
      <c r="G16" s="14"/>
      <c r="H16" s="14"/>
      <c r="I16" s="16" t="s">
        <v>2444</v>
      </c>
      <c r="J16" s="5">
        <v>2019</v>
      </c>
      <c r="K16" s="8"/>
      <c r="L16" s="8"/>
      <c r="M16" s="8"/>
    </row>
    <row r="17" spans="1:13" ht="15.75" customHeight="1" x14ac:dyDescent="0.25">
      <c r="A17" s="12" t="s">
        <v>2445</v>
      </c>
      <c r="B17" s="5" t="s">
        <v>2446</v>
      </c>
      <c r="C17" s="14" t="s">
        <v>2440</v>
      </c>
      <c r="D17" s="14" t="s">
        <v>89</v>
      </c>
      <c r="E17" s="15" t="s">
        <v>26</v>
      </c>
      <c r="F17" s="14" t="s">
        <v>13</v>
      </c>
      <c r="G17" s="14"/>
      <c r="H17" s="14"/>
      <c r="I17" s="16" t="s">
        <v>90</v>
      </c>
      <c r="J17" s="5">
        <v>2021</v>
      </c>
      <c r="K17" s="8"/>
      <c r="L17" s="8"/>
      <c r="M17" s="8"/>
    </row>
    <row r="18" spans="1:13" ht="15.75" customHeight="1" x14ac:dyDescent="0.25">
      <c r="A18" s="12" t="s">
        <v>2447</v>
      </c>
      <c r="B18" s="5" t="s">
        <v>2448</v>
      </c>
      <c r="C18" s="14" t="s">
        <v>2440</v>
      </c>
      <c r="D18" s="14" t="s">
        <v>89</v>
      </c>
      <c r="E18" s="15" t="s">
        <v>93</v>
      </c>
      <c r="F18" s="14" t="s">
        <v>13</v>
      </c>
      <c r="G18" s="14"/>
      <c r="H18" s="14"/>
      <c r="I18" s="16" t="s">
        <v>90</v>
      </c>
      <c r="J18" s="5">
        <v>2021</v>
      </c>
      <c r="K18" s="8"/>
      <c r="L18" s="8"/>
      <c r="M18" s="8"/>
    </row>
    <row r="19" spans="1:13" ht="15.75" customHeight="1" x14ac:dyDescent="0.25">
      <c r="A19" s="12" t="s">
        <v>2449</v>
      </c>
      <c r="B19" s="5" t="s">
        <v>2450</v>
      </c>
      <c r="C19" s="14" t="s">
        <v>2440</v>
      </c>
      <c r="D19" s="14" t="s">
        <v>89</v>
      </c>
      <c r="E19" s="15" t="s">
        <v>93</v>
      </c>
      <c r="F19" s="14" t="s">
        <v>13</v>
      </c>
      <c r="G19" s="14"/>
      <c r="H19" s="14"/>
      <c r="I19" s="16" t="s">
        <v>90</v>
      </c>
      <c r="J19" s="5">
        <v>2021</v>
      </c>
      <c r="K19" s="8"/>
      <c r="L19" s="8"/>
      <c r="M19" s="8"/>
    </row>
    <row r="20" spans="1:13" ht="15.75" customHeight="1" x14ac:dyDescent="0.25">
      <c r="A20" s="9">
        <v>5</v>
      </c>
      <c r="B20" s="9" t="s">
        <v>103</v>
      </c>
      <c r="C20" s="9" t="e">
        <f t="array" ref="C20">SUMPRODUCT(1/COUNTIF(#REF!,#REF!))</f>
        <v>#REF!</v>
      </c>
      <c r="D20" s="9" t="s">
        <v>104</v>
      </c>
      <c r="E20" s="10">
        <f t="shared" ref="E20:E21" si="5">SUM(F20:H20)</f>
        <v>3</v>
      </c>
      <c r="F20" s="9">
        <f t="shared" ref="F20:H20" si="6">COUNTA(#REF!)</f>
        <v>1</v>
      </c>
      <c r="G20" s="9">
        <f t="shared" si="6"/>
        <v>1</v>
      </c>
      <c r="H20" s="9">
        <f t="shared" si="6"/>
        <v>1</v>
      </c>
      <c r="I20" s="16"/>
      <c r="J20" s="5"/>
      <c r="K20" s="8"/>
      <c r="L20" s="8"/>
      <c r="M20" s="8"/>
    </row>
    <row r="21" spans="1:13" ht="15.75" customHeight="1" x14ac:dyDescent="0.25">
      <c r="A21" s="9">
        <v>6</v>
      </c>
      <c r="B21" s="9" t="s">
        <v>136</v>
      </c>
      <c r="C21" s="9">
        <f t="array" ref="C21">SUMPRODUCT(1/COUNTIF(C22:C24,C22:C24))</f>
        <v>3</v>
      </c>
      <c r="D21" s="9" t="s">
        <v>137</v>
      </c>
      <c r="E21" s="9">
        <f t="shared" si="5"/>
        <v>3</v>
      </c>
      <c r="F21" s="9">
        <f t="shared" ref="F21:H21" si="7">COUNTA(F22:F24)</f>
        <v>1</v>
      </c>
      <c r="G21" s="9">
        <f t="shared" si="7"/>
        <v>2</v>
      </c>
      <c r="H21" s="9">
        <f t="shared" si="7"/>
        <v>0</v>
      </c>
      <c r="I21" s="16"/>
      <c r="J21" s="5"/>
      <c r="K21" s="8"/>
      <c r="L21" s="8"/>
      <c r="M21" s="8"/>
    </row>
    <row r="22" spans="1:13" ht="15.75" customHeight="1" x14ac:dyDescent="0.25">
      <c r="A22" s="14">
        <v>5</v>
      </c>
      <c r="B22" s="14" t="s">
        <v>2385</v>
      </c>
      <c r="C22" s="14" t="s">
        <v>2386</v>
      </c>
      <c r="D22" s="14"/>
      <c r="E22" s="15" t="s">
        <v>96</v>
      </c>
      <c r="F22" s="14"/>
      <c r="G22" s="14" t="s">
        <v>14</v>
      </c>
      <c r="H22" s="14"/>
      <c r="I22" s="16" t="s">
        <v>2387</v>
      </c>
      <c r="J22" s="5">
        <v>2019</v>
      </c>
      <c r="K22" s="8"/>
      <c r="L22" s="8"/>
      <c r="M22" s="8"/>
    </row>
    <row r="23" spans="1:13" ht="15.75" customHeight="1" x14ac:dyDescent="0.25">
      <c r="A23" s="14">
        <v>6</v>
      </c>
      <c r="B23" s="14" t="s">
        <v>2451</v>
      </c>
      <c r="C23" s="14" t="s">
        <v>2452</v>
      </c>
      <c r="D23" s="14"/>
      <c r="E23" s="15" t="s">
        <v>93</v>
      </c>
      <c r="F23" s="14"/>
      <c r="G23" s="14" t="s">
        <v>14</v>
      </c>
      <c r="H23" s="14"/>
      <c r="I23" s="16" t="s">
        <v>2453</v>
      </c>
      <c r="J23" s="5">
        <v>2021</v>
      </c>
      <c r="K23" s="8"/>
      <c r="L23" s="8"/>
      <c r="M23" s="8"/>
    </row>
    <row r="24" spans="1:13" ht="15.75" customHeight="1" x14ac:dyDescent="0.25">
      <c r="A24" s="14">
        <v>7</v>
      </c>
      <c r="B24" s="14" t="s">
        <v>2454</v>
      </c>
      <c r="C24" s="14" t="s">
        <v>2455</v>
      </c>
      <c r="D24" s="14"/>
      <c r="E24" s="14" t="s">
        <v>26</v>
      </c>
      <c r="F24" s="14" t="s">
        <v>13</v>
      </c>
      <c r="G24" s="14"/>
      <c r="H24" s="14"/>
      <c r="I24" s="12" t="s">
        <v>2456</v>
      </c>
      <c r="J24" s="5">
        <v>2021</v>
      </c>
      <c r="K24" s="8"/>
      <c r="L24" s="8"/>
      <c r="M24" s="8"/>
    </row>
    <row r="25" spans="1:13" ht="15.75" customHeight="1" x14ac:dyDescent="0.25">
      <c r="A25" s="9">
        <v>7</v>
      </c>
      <c r="B25" s="9" t="s">
        <v>153</v>
      </c>
      <c r="C25" s="9">
        <f t="array" ref="C25">SUMPRODUCT(1/COUNTIF(C26:C30,C26:C30))</f>
        <v>5</v>
      </c>
      <c r="D25" s="9" t="s">
        <v>154</v>
      </c>
      <c r="E25" s="9">
        <f>SUM(F25:H25)</f>
        <v>4</v>
      </c>
      <c r="F25" s="9">
        <f t="shared" ref="F25:H25" si="8">COUNTA(F26:F29)</f>
        <v>3</v>
      </c>
      <c r="G25" s="9">
        <f t="shared" si="8"/>
        <v>1</v>
      </c>
      <c r="H25" s="9">
        <f t="shared" si="8"/>
        <v>0</v>
      </c>
      <c r="I25" s="16"/>
      <c r="J25" s="5"/>
      <c r="K25" s="8"/>
      <c r="L25" s="8"/>
      <c r="M25" s="8"/>
    </row>
    <row r="26" spans="1:13" ht="15.75" customHeight="1" x14ac:dyDescent="0.25">
      <c r="A26" s="14">
        <v>1</v>
      </c>
      <c r="B26" s="14" t="s">
        <v>2457</v>
      </c>
      <c r="C26" s="14" t="s">
        <v>2458</v>
      </c>
      <c r="D26" s="14"/>
      <c r="E26" s="15" t="s">
        <v>26</v>
      </c>
      <c r="F26" s="14" t="s">
        <v>13</v>
      </c>
      <c r="G26" s="14"/>
      <c r="H26" s="14"/>
      <c r="I26" s="16" t="s">
        <v>2459</v>
      </c>
      <c r="J26" s="103">
        <v>2022</v>
      </c>
      <c r="K26" s="8"/>
      <c r="L26" s="8"/>
      <c r="M26" s="8"/>
    </row>
    <row r="27" spans="1:13" ht="15.75" customHeight="1" x14ac:dyDescent="0.25">
      <c r="A27" s="14">
        <v>2</v>
      </c>
      <c r="B27" s="14" t="s">
        <v>2460</v>
      </c>
      <c r="C27" s="14" t="s">
        <v>2461</v>
      </c>
      <c r="D27" s="14"/>
      <c r="E27" s="15" t="s">
        <v>26</v>
      </c>
      <c r="F27" s="14" t="s">
        <v>13</v>
      </c>
      <c r="G27" s="14"/>
      <c r="H27" s="14"/>
      <c r="I27" s="16" t="s">
        <v>2462</v>
      </c>
      <c r="J27" s="103">
        <v>2022</v>
      </c>
      <c r="K27" s="8"/>
      <c r="L27" s="8"/>
      <c r="M27" s="8"/>
    </row>
    <row r="28" spans="1:13" ht="15.75" customHeight="1" x14ac:dyDescent="0.25">
      <c r="A28" s="14">
        <v>3</v>
      </c>
      <c r="B28" s="14" t="s">
        <v>2463</v>
      </c>
      <c r="C28" s="14" t="s">
        <v>2464</v>
      </c>
      <c r="D28" s="14"/>
      <c r="E28" s="15" t="s">
        <v>75</v>
      </c>
      <c r="F28" s="14"/>
      <c r="G28" s="14" t="s">
        <v>14</v>
      </c>
      <c r="H28" s="14"/>
      <c r="I28" s="16" t="s">
        <v>2465</v>
      </c>
      <c r="J28" s="5">
        <v>2019</v>
      </c>
      <c r="K28" s="8"/>
      <c r="L28" s="8"/>
      <c r="M28" s="8"/>
    </row>
    <row r="29" spans="1:13" ht="15.75" customHeight="1" x14ac:dyDescent="0.25">
      <c r="A29" s="14">
        <v>4</v>
      </c>
      <c r="B29" s="14" t="s">
        <v>2466</v>
      </c>
      <c r="C29" s="14" t="s">
        <v>2467</v>
      </c>
      <c r="D29" s="14"/>
      <c r="E29" s="15" t="s">
        <v>26</v>
      </c>
      <c r="F29" s="14" t="s">
        <v>13</v>
      </c>
      <c r="G29" s="14"/>
      <c r="H29" s="14"/>
      <c r="I29" s="16" t="s">
        <v>2468</v>
      </c>
      <c r="J29" s="5">
        <v>2019</v>
      </c>
      <c r="K29" s="36"/>
      <c r="L29" s="36"/>
      <c r="M29" s="8"/>
    </row>
    <row r="30" spans="1:13" ht="15.75" customHeight="1" x14ac:dyDescent="0.25">
      <c r="A30" s="9">
        <v>8</v>
      </c>
      <c r="B30" s="9" t="s">
        <v>157</v>
      </c>
      <c r="C30" s="9">
        <f t="array" ref="C30">SUMPRODUCT(1/COUNTIF(C31:C32,C31:C32))</f>
        <v>1</v>
      </c>
      <c r="D30" s="9" t="s">
        <v>158</v>
      </c>
      <c r="E30" s="9">
        <f>SUM(F30:H30)</f>
        <v>2</v>
      </c>
      <c r="F30" s="9">
        <f t="shared" ref="F30:H30" si="9">COUNTA(F31:F32)</f>
        <v>2</v>
      </c>
      <c r="G30" s="9">
        <f t="shared" si="9"/>
        <v>0</v>
      </c>
      <c r="H30" s="9">
        <f t="shared" si="9"/>
        <v>0</v>
      </c>
      <c r="I30" s="16"/>
      <c r="J30" s="5"/>
      <c r="K30" s="8"/>
      <c r="L30" s="8"/>
      <c r="M30" s="8"/>
    </row>
    <row r="31" spans="1:13" ht="15.75" customHeight="1" x14ac:dyDescent="0.25">
      <c r="A31" s="14">
        <v>8</v>
      </c>
      <c r="B31" s="14" t="s">
        <v>2469</v>
      </c>
      <c r="C31" s="14" t="s">
        <v>2470</v>
      </c>
      <c r="D31" s="14"/>
      <c r="E31" s="15" t="s">
        <v>46</v>
      </c>
      <c r="F31" s="14" t="s">
        <v>13</v>
      </c>
      <c r="G31" s="14"/>
      <c r="H31" s="14"/>
      <c r="I31" s="16" t="s">
        <v>2471</v>
      </c>
      <c r="J31" s="5">
        <v>2021</v>
      </c>
      <c r="K31" s="8"/>
      <c r="L31" s="8"/>
      <c r="M31" s="8"/>
    </row>
    <row r="32" spans="1:13" ht="15.75" customHeight="1" x14ac:dyDescent="0.25">
      <c r="A32" s="14">
        <v>9</v>
      </c>
      <c r="B32" s="14" t="s">
        <v>2472</v>
      </c>
      <c r="C32" s="14" t="s">
        <v>2470</v>
      </c>
      <c r="D32" s="14"/>
      <c r="E32" s="14" t="s">
        <v>46</v>
      </c>
      <c r="F32" s="14" t="s">
        <v>13</v>
      </c>
      <c r="G32" s="14"/>
      <c r="H32" s="14"/>
      <c r="I32" s="16" t="s">
        <v>2471</v>
      </c>
      <c r="J32" s="5">
        <v>2021</v>
      </c>
      <c r="K32" s="8"/>
      <c r="L32" s="8"/>
      <c r="M32" s="8"/>
    </row>
    <row r="33" spans="1:13" ht="15.75" customHeight="1" x14ac:dyDescent="0.25">
      <c r="A33" s="9">
        <v>9</v>
      </c>
      <c r="B33" s="9" t="s">
        <v>178</v>
      </c>
      <c r="C33" s="9" t="e">
        <f t="array" ref="C33">SUMPRODUCT(1/COUNTIF(#REF!,#REF!))</f>
        <v>#REF!</v>
      </c>
      <c r="D33" s="9" t="s">
        <v>179</v>
      </c>
      <c r="E33" s="9">
        <f t="shared" ref="E33:E34" si="10">SUM(F33:H33)</f>
        <v>3</v>
      </c>
      <c r="F33" s="9">
        <f t="shared" ref="F33:H33" si="11">COUNTA(#REF!)</f>
        <v>1</v>
      </c>
      <c r="G33" s="9">
        <f t="shared" si="11"/>
        <v>1</v>
      </c>
      <c r="H33" s="9">
        <f t="shared" si="11"/>
        <v>1</v>
      </c>
      <c r="I33" s="16"/>
      <c r="J33" s="5"/>
      <c r="K33" s="8"/>
      <c r="L33" s="8"/>
      <c r="M33" s="8"/>
    </row>
    <row r="34" spans="1:13" ht="15.75" customHeight="1" x14ac:dyDescent="0.25">
      <c r="A34" s="9">
        <v>10</v>
      </c>
      <c r="B34" s="9" t="s">
        <v>192</v>
      </c>
      <c r="C34" s="9">
        <f t="array" ref="C34">SUMPRODUCT(1/COUNTIF(C35:C38,C35:C38))</f>
        <v>1.9999999999999998</v>
      </c>
      <c r="D34" s="9" t="s">
        <v>193</v>
      </c>
      <c r="E34" s="9">
        <f t="shared" si="10"/>
        <v>4</v>
      </c>
      <c r="F34" s="9">
        <f t="shared" ref="F34:H34" si="12">COUNTA(F35:F38)</f>
        <v>1</v>
      </c>
      <c r="G34" s="9">
        <f t="shared" si="12"/>
        <v>3</v>
      </c>
      <c r="H34" s="9">
        <f t="shared" si="12"/>
        <v>0</v>
      </c>
      <c r="I34" s="16"/>
      <c r="J34" s="5"/>
      <c r="K34" s="8"/>
      <c r="L34" s="8"/>
      <c r="M34" s="8"/>
    </row>
    <row r="35" spans="1:13" ht="15.75" customHeight="1" x14ac:dyDescent="0.25">
      <c r="A35" s="14">
        <v>29</v>
      </c>
      <c r="B35" s="14" t="s">
        <v>2473</v>
      </c>
      <c r="C35" s="14" t="s">
        <v>2474</v>
      </c>
      <c r="D35" s="14"/>
      <c r="E35" s="15" t="s">
        <v>26</v>
      </c>
      <c r="F35" s="14" t="s">
        <v>13</v>
      </c>
      <c r="G35" s="14"/>
      <c r="H35" s="14"/>
      <c r="I35" s="16" t="s">
        <v>2475</v>
      </c>
      <c r="J35" s="103">
        <v>2022</v>
      </c>
      <c r="K35" s="8"/>
      <c r="L35" s="8"/>
      <c r="M35" s="8"/>
    </row>
    <row r="36" spans="1:13" ht="15.75" customHeight="1" x14ac:dyDescent="0.25">
      <c r="A36" s="14">
        <v>30</v>
      </c>
      <c r="B36" s="14" t="s">
        <v>2476</v>
      </c>
      <c r="C36" s="14" t="s">
        <v>2477</v>
      </c>
      <c r="D36" s="14"/>
      <c r="E36" s="15" t="s">
        <v>46</v>
      </c>
      <c r="F36" s="14"/>
      <c r="G36" s="14" t="s">
        <v>14</v>
      </c>
      <c r="H36" s="14"/>
      <c r="I36" s="16" t="s">
        <v>203</v>
      </c>
      <c r="J36" s="103">
        <v>2022</v>
      </c>
      <c r="K36" s="8"/>
      <c r="L36" s="8"/>
      <c r="M36" s="8"/>
    </row>
    <row r="37" spans="1:13" ht="15.75" customHeight="1" x14ac:dyDescent="0.25">
      <c r="A37" s="14">
        <v>31</v>
      </c>
      <c r="B37" s="14" t="s">
        <v>2478</v>
      </c>
      <c r="C37" s="14" t="s">
        <v>2477</v>
      </c>
      <c r="D37" s="14"/>
      <c r="E37" s="15" t="s">
        <v>46</v>
      </c>
      <c r="F37" s="14"/>
      <c r="G37" s="14" t="s">
        <v>14</v>
      </c>
      <c r="H37" s="14"/>
      <c r="I37" s="16" t="s">
        <v>203</v>
      </c>
      <c r="J37" s="103">
        <v>2022</v>
      </c>
      <c r="K37" s="8"/>
      <c r="L37" s="8"/>
      <c r="M37" s="8"/>
    </row>
    <row r="38" spans="1:13" ht="15.75" customHeight="1" x14ac:dyDescent="0.25">
      <c r="A38" s="14">
        <v>32</v>
      </c>
      <c r="B38" s="14" t="s">
        <v>2479</v>
      </c>
      <c r="C38" s="14" t="s">
        <v>2477</v>
      </c>
      <c r="D38" s="14"/>
      <c r="E38" s="15" t="s">
        <v>46</v>
      </c>
      <c r="F38" s="14"/>
      <c r="G38" s="14" t="s">
        <v>14</v>
      </c>
      <c r="H38" s="14"/>
      <c r="I38" s="16" t="s">
        <v>203</v>
      </c>
      <c r="J38" s="103">
        <v>2022</v>
      </c>
      <c r="K38" s="8"/>
      <c r="L38" s="8"/>
      <c r="M38" s="8"/>
    </row>
    <row r="39" spans="1:13" ht="15.75" customHeight="1" x14ac:dyDescent="0.25">
      <c r="A39" s="9">
        <v>11</v>
      </c>
      <c r="B39" s="38" t="s">
        <v>259</v>
      </c>
      <c r="C39" s="9">
        <f t="array" ref="C39">SUMPRODUCT(1/COUNTIF(C40:C47,C40:C47))</f>
        <v>6</v>
      </c>
      <c r="D39" s="9" t="s">
        <v>260</v>
      </c>
      <c r="E39" s="9">
        <f>SUM(F39:H39)</f>
        <v>0</v>
      </c>
      <c r="F39" s="14"/>
      <c r="G39" s="14"/>
      <c r="H39" s="14"/>
      <c r="I39" s="16"/>
      <c r="J39" s="5"/>
      <c r="K39" s="8"/>
      <c r="L39" s="8"/>
      <c r="M39" s="8"/>
    </row>
    <row r="40" spans="1:13" ht="15.75" customHeight="1" x14ac:dyDescent="0.25">
      <c r="A40" s="14">
        <v>5</v>
      </c>
      <c r="B40" s="14" t="s">
        <v>2480</v>
      </c>
      <c r="C40" s="21" t="s">
        <v>2481</v>
      </c>
      <c r="D40" s="14"/>
      <c r="E40" s="15" t="s">
        <v>26</v>
      </c>
      <c r="F40" s="14" t="s">
        <v>13</v>
      </c>
      <c r="G40" s="14"/>
      <c r="H40" s="14"/>
      <c r="I40" s="16" t="s">
        <v>2482</v>
      </c>
      <c r="J40" s="103">
        <v>2019</v>
      </c>
      <c r="K40" s="8"/>
      <c r="L40" s="8"/>
      <c r="M40" s="8"/>
    </row>
    <row r="41" spans="1:13" ht="15.75" customHeight="1" x14ac:dyDescent="0.25">
      <c r="A41" s="14">
        <v>6</v>
      </c>
      <c r="B41" s="14" t="s">
        <v>2483</v>
      </c>
      <c r="C41" s="21" t="s">
        <v>2484</v>
      </c>
      <c r="D41" s="14"/>
      <c r="E41" s="15" t="s">
        <v>26</v>
      </c>
      <c r="F41" s="14" t="s">
        <v>13</v>
      </c>
      <c r="G41" s="14"/>
      <c r="H41" s="14"/>
      <c r="I41" s="16" t="s">
        <v>2485</v>
      </c>
      <c r="J41" s="103">
        <v>2022</v>
      </c>
      <c r="K41" s="8"/>
      <c r="L41" s="8"/>
      <c r="M41" s="8"/>
    </row>
    <row r="42" spans="1:13" ht="15.75" customHeight="1" x14ac:dyDescent="0.25">
      <c r="A42" s="14">
        <v>7</v>
      </c>
      <c r="B42" s="14" t="s">
        <v>2486</v>
      </c>
      <c r="C42" s="14" t="s">
        <v>2484</v>
      </c>
      <c r="D42" s="14"/>
      <c r="E42" s="15" t="s">
        <v>26</v>
      </c>
      <c r="F42" s="14" t="s">
        <v>13</v>
      </c>
      <c r="G42" s="14"/>
      <c r="H42" s="14"/>
      <c r="I42" s="16" t="s">
        <v>2485</v>
      </c>
      <c r="J42" s="103">
        <v>2022</v>
      </c>
      <c r="K42" s="8"/>
      <c r="L42" s="8"/>
      <c r="M42" s="8"/>
    </row>
    <row r="43" spans="1:13" ht="15.75" customHeight="1" x14ac:dyDescent="0.25">
      <c r="A43" s="14">
        <v>8</v>
      </c>
      <c r="B43" s="14" t="s">
        <v>2487</v>
      </c>
      <c r="C43" s="21" t="s">
        <v>2484</v>
      </c>
      <c r="D43" s="14"/>
      <c r="E43" s="15" t="s">
        <v>26</v>
      </c>
      <c r="F43" s="14" t="s">
        <v>13</v>
      </c>
      <c r="G43" s="14"/>
      <c r="H43" s="14"/>
      <c r="I43" s="16" t="s">
        <v>2485</v>
      </c>
      <c r="J43" s="103">
        <v>2022</v>
      </c>
      <c r="K43" s="8"/>
      <c r="L43" s="8"/>
      <c r="M43" s="8"/>
    </row>
    <row r="44" spans="1:13" ht="15.75" customHeight="1" x14ac:dyDescent="0.25">
      <c r="A44" s="14">
        <v>9</v>
      </c>
      <c r="B44" s="14" t="s">
        <v>328</v>
      </c>
      <c r="C44" s="21" t="s">
        <v>2488</v>
      </c>
      <c r="D44" s="14"/>
      <c r="E44" s="15" t="s">
        <v>26</v>
      </c>
      <c r="F44" s="14" t="s">
        <v>13</v>
      </c>
      <c r="G44" s="14"/>
      <c r="H44" s="14"/>
      <c r="I44" s="16" t="s">
        <v>2489</v>
      </c>
      <c r="J44" s="103">
        <v>2020</v>
      </c>
      <c r="K44" s="8"/>
      <c r="L44" s="8"/>
      <c r="M44" s="8"/>
    </row>
    <row r="45" spans="1:13" ht="15.75" customHeight="1" x14ac:dyDescent="0.25">
      <c r="A45" s="14">
        <v>10</v>
      </c>
      <c r="B45" s="14" t="s">
        <v>2490</v>
      </c>
      <c r="C45" s="14" t="s">
        <v>2491</v>
      </c>
      <c r="D45" s="14"/>
      <c r="E45" s="15" t="s">
        <v>26</v>
      </c>
      <c r="F45" s="14" t="s">
        <v>13</v>
      </c>
      <c r="G45" s="14"/>
      <c r="H45" s="14"/>
      <c r="I45" s="16" t="s">
        <v>2492</v>
      </c>
      <c r="J45" s="103">
        <v>2019</v>
      </c>
      <c r="K45" s="8"/>
      <c r="L45" s="8"/>
      <c r="M45" s="8"/>
    </row>
    <row r="46" spans="1:13" ht="15.75" customHeight="1" x14ac:dyDescent="0.25">
      <c r="A46" s="14">
        <v>11</v>
      </c>
      <c r="B46" s="14" t="s">
        <v>2490</v>
      </c>
      <c r="C46" s="14" t="s">
        <v>2493</v>
      </c>
      <c r="D46" s="14"/>
      <c r="E46" s="15" t="s">
        <v>26</v>
      </c>
      <c r="F46" s="14" t="s">
        <v>13</v>
      </c>
      <c r="G46" s="14"/>
      <c r="H46" s="14"/>
      <c r="I46" s="16" t="s">
        <v>2494</v>
      </c>
      <c r="J46" s="103">
        <v>2019</v>
      </c>
      <c r="K46" s="8"/>
      <c r="L46" s="8"/>
      <c r="M46" s="8"/>
    </row>
    <row r="47" spans="1:13" ht="15.75" customHeight="1" x14ac:dyDescent="0.25">
      <c r="A47" s="14">
        <v>12</v>
      </c>
      <c r="B47" s="14" t="s">
        <v>2495</v>
      </c>
      <c r="C47" s="14" t="s">
        <v>2496</v>
      </c>
      <c r="D47" s="14"/>
      <c r="E47" s="15" t="s">
        <v>26</v>
      </c>
      <c r="F47" s="14" t="s">
        <v>13</v>
      </c>
      <c r="G47" s="14"/>
      <c r="H47" s="14"/>
      <c r="I47" s="16" t="s">
        <v>2482</v>
      </c>
      <c r="J47" s="103">
        <v>2022</v>
      </c>
      <c r="K47" s="8"/>
      <c r="L47" s="8"/>
      <c r="M47" s="8"/>
    </row>
    <row r="48" spans="1:13" ht="15.75" customHeight="1" x14ac:dyDescent="0.25">
      <c r="A48" s="9">
        <v>12</v>
      </c>
      <c r="B48" s="38" t="s">
        <v>314</v>
      </c>
      <c r="C48" s="9">
        <f t="array" ref="C48">SUMPRODUCT(1/COUNTIF(C49:C50,C49:C50))</f>
        <v>2</v>
      </c>
      <c r="D48" s="9" t="s">
        <v>315</v>
      </c>
      <c r="E48" s="9">
        <f>SUM(F48:H48)</f>
        <v>0</v>
      </c>
      <c r="F48" s="14"/>
      <c r="G48" s="14"/>
      <c r="H48" s="14"/>
      <c r="I48" s="16"/>
      <c r="J48" s="5"/>
      <c r="K48" s="8"/>
      <c r="L48" s="8"/>
      <c r="M48" s="8"/>
    </row>
    <row r="49" spans="1:13" ht="15.75" customHeight="1" x14ac:dyDescent="0.25">
      <c r="A49" s="14">
        <v>4</v>
      </c>
      <c r="B49" s="44" t="s">
        <v>328</v>
      </c>
      <c r="C49" s="147" t="s">
        <v>2497</v>
      </c>
      <c r="D49" s="44"/>
      <c r="E49" s="15" t="s">
        <v>26</v>
      </c>
      <c r="F49" s="44" t="s">
        <v>13</v>
      </c>
      <c r="G49" s="20"/>
      <c r="H49" s="20"/>
      <c r="I49" s="45" t="s">
        <v>2498</v>
      </c>
      <c r="J49" s="148">
        <v>2019</v>
      </c>
      <c r="K49" s="149"/>
      <c r="L49" s="149"/>
      <c r="M49" s="8"/>
    </row>
    <row r="50" spans="1:13" ht="15.75" customHeight="1" x14ac:dyDescent="0.25">
      <c r="A50" s="14">
        <v>5</v>
      </c>
      <c r="B50" s="44" t="s">
        <v>328</v>
      </c>
      <c r="C50" s="147" t="s">
        <v>2499</v>
      </c>
      <c r="D50" s="44"/>
      <c r="E50" s="15" t="s">
        <v>26</v>
      </c>
      <c r="F50" s="44" t="s">
        <v>13</v>
      </c>
      <c r="G50" s="20"/>
      <c r="H50" s="20"/>
      <c r="I50" s="45" t="s">
        <v>2500</v>
      </c>
      <c r="J50" s="148">
        <v>2020</v>
      </c>
      <c r="K50" s="149"/>
      <c r="L50" s="149"/>
      <c r="M50" s="8"/>
    </row>
    <row r="51" spans="1:13" ht="15.75" customHeight="1" x14ac:dyDescent="0.25">
      <c r="A51" s="9">
        <v>13</v>
      </c>
      <c r="B51" s="38" t="s">
        <v>342</v>
      </c>
      <c r="C51" s="14"/>
      <c r="D51" s="9" t="s">
        <v>343</v>
      </c>
      <c r="E51" s="15"/>
      <c r="F51" s="14"/>
      <c r="G51" s="14"/>
      <c r="H51" s="14"/>
      <c r="I51" s="16"/>
      <c r="J51" s="5"/>
      <c r="K51" s="8"/>
      <c r="L51" s="8"/>
      <c r="M51" s="8"/>
    </row>
    <row r="52" spans="1:13" ht="15.75" customHeight="1" x14ac:dyDescent="0.25">
      <c r="A52" s="9">
        <v>14</v>
      </c>
      <c r="B52" s="38" t="s">
        <v>346</v>
      </c>
      <c r="C52" s="9">
        <f t="array" ref="C52">SUMPRODUCT(1/COUNTIF(C53:C56,C53:C56))</f>
        <v>3</v>
      </c>
      <c r="D52" s="9" t="s">
        <v>347</v>
      </c>
      <c r="E52" s="9">
        <f>SUM(F52:H52)</f>
        <v>0</v>
      </c>
      <c r="F52" s="14"/>
      <c r="G52" s="14"/>
      <c r="H52" s="14"/>
      <c r="I52" s="16"/>
      <c r="J52" s="5"/>
      <c r="K52" s="8"/>
      <c r="L52" s="8"/>
      <c r="M52" s="8"/>
    </row>
    <row r="53" spans="1:13" ht="15.75" customHeight="1" x14ac:dyDescent="0.25">
      <c r="A53" s="14">
        <v>1</v>
      </c>
      <c r="B53" s="14" t="s">
        <v>2490</v>
      </c>
      <c r="C53" s="21" t="s">
        <v>2501</v>
      </c>
      <c r="D53" s="14"/>
      <c r="E53" s="15" t="s">
        <v>26</v>
      </c>
      <c r="F53" s="14" t="s">
        <v>13</v>
      </c>
      <c r="G53" s="14"/>
      <c r="H53" s="14"/>
      <c r="I53" s="16" t="s">
        <v>2502</v>
      </c>
      <c r="J53" s="5">
        <v>2019</v>
      </c>
      <c r="K53" s="8"/>
      <c r="L53" s="8"/>
      <c r="M53" s="8"/>
    </row>
    <row r="54" spans="1:13" ht="15.75" customHeight="1" x14ac:dyDescent="0.25">
      <c r="A54" s="14">
        <v>2</v>
      </c>
      <c r="B54" s="14" t="s">
        <v>2503</v>
      </c>
      <c r="C54" s="21" t="s">
        <v>2504</v>
      </c>
      <c r="D54" s="14"/>
      <c r="E54" s="15" t="s">
        <v>26</v>
      </c>
      <c r="F54" s="14" t="s">
        <v>13</v>
      </c>
      <c r="G54" s="14"/>
      <c r="H54" s="14"/>
      <c r="I54" s="16" t="s">
        <v>2505</v>
      </c>
      <c r="J54" s="103">
        <v>2022</v>
      </c>
      <c r="K54" s="8"/>
      <c r="L54" s="8"/>
      <c r="M54" s="8"/>
    </row>
    <row r="55" spans="1:13" ht="15.75" customHeight="1" x14ac:dyDescent="0.25">
      <c r="A55" s="14">
        <v>6</v>
      </c>
      <c r="B55" s="14" t="s">
        <v>2506</v>
      </c>
      <c r="C55" s="21" t="s">
        <v>361</v>
      </c>
      <c r="D55" s="14" t="s">
        <v>362</v>
      </c>
      <c r="E55" s="15" t="s">
        <v>26</v>
      </c>
      <c r="F55" s="14" t="s">
        <v>13</v>
      </c>
      <c r="G55" s="14"/>
      <c r="H55" s="14"/>
      <c r="I55" s="16" t="s">
        <v>364</v>
      </c>
      <c r="J55" s="103">
        <v>2022</v>
      </c>
      <c r="K55" s="8"/>
      <c r="L55" s="8"/>
      <c r="M55" s="8"/>
    </row>
    <row r="56" spans="1:13" ht="15.75" customHeight="1" x14ac:dyDescent="0.25">
      <c r="A56" s="14">
        <v>7</v>
      </c>
      <c r="B56" s="14" t="s">
        <v>2507</v>
      </c>
      <c r="C56" s="21" t="s">
        <v>361</v>
      </c>
      <c r="D56" s="14" t="s">
        <v>362</v>
      </c>
      <c r="E56" s="15" t="s">
        <v>26</v>
      </c>
      <c r="F56" s="14" t="s">
        <v>13</v>
      </c>
      <c r="G56" s="14"/>
      <c r="H56" s="14"/>
      <c r="I56" s="16" t="s">
        <v>364</v>
      </c>
      <c r="J56" s="103">
        <v>2022</v>
      </c>
      <c r="K56" s="8"/>
      <c r="L56" s="8"/>
      <c r="M56" s="8"/>
    </row>
    <row r="57" spans="1:13" ht="15.75" customHeight="1" x14ac:dyDescent="0.25">
      <c r="A57" s="9">
        <v>15</v>
      </c>
      <c r="B57" s="38" t="s">
        <v>366</v>
      </c>
      <c r="C57" s="9">
        <f t="array" ref="C57">SUMPRODUCT(1/COUNTIF(C58:C63,C58:C63))</f>
        <v>4</v>
      </c>
      <c r="D57" s="9" t="s">
        <v>367</v>
      </c>
      <c r="E57" s="9">
        <f>SUM(F57:H57)</f>
        <v>0</v>
      </c>
      <c r="F57" s="14"/>
      <c r="G57" s="14"/>
      <c r="H57" s="14"/>
      <c r="I57" s="16"/>
      <c r="J57" s="5"/>
      <c r="K57" s="8"/>
      <c r="L57" s="8"/>
      <c r="M57" s="8"/>
    </row>
    <row r="58" spans="1:13" ht="15.75" customHeight="1" x14ac:dyDescent="0.25">
      <c r="A58" s="14">
        <v>5</v>
      </c>
      <c r="B58" s="14" t="s">
        <v>376</v>
      </c>
      <c r="C58" s="14" t="s">
        <v>2508</v>
      </c>
      <c r="D58" s="14"/>
      <c r="E58" s="15" t="s">
        <v>26</v>
      </c>
      <c r="F58" s="14" t="s">
        <v>13</v>
      </c>
      <c r="G58" s="14"/>
      <c r="H58" s="14"/>
      <c r="I58" s="16" t="s">
        <v>379</v>
      </c>
      <c r="J58" s="103">
        <v>2020</v>
      </c>
      <c r="K58" s="8"/>
      <c r="L58" s="8"/>
      <c r="M58" s="8"/>
    </row>
    <row r="59" spans="1:13" ht="15.75" customHeight="1" x14ac:dyDescent="0.25">
      <c r="A59" s="14">
        <v>6</v>
      </c>
      <c r="B59" s="14" t="s">
        <v>2509</v>
      </c>
      <c r="C59" s="21" t="s">
        <v>2510</v>
      </c>
      <c r="D59" s="14"/>
      <c r="E59" s="15" t="s">
        <v>26</v>
      </c>
      <c r="F59" s="14" t="s">
        <v>13</v>
      </c>
      <c r="G59" s="14"/>
      <c r="H59" s="14"/>
      <c r="I59" s="16" t="s">
        <v>2511</v>
      </c>
      <c r="J59" s="103">
        <v>2020</v>
      </c>
      <c r="K59" s="8"/>
      <c r="L59" s="8"/>
      <c r="M59" s="8"/>
    </row>
    <row r="60" spans="1:13" ht="15.75" customHeight="1" x14ac:dyDescent="0.25">
      <c r="A60" s="14">
        <v>7</v>
      </c>
      <c r="B60" s="14" t="s">
        <v>2512</v>
      </c>
      <c r="C60" s="14" t="s">
        <v>384</v>
      </c>
      <c r="D60" s="14" t="s">
        <v>385</v>
      </c>
      <c r="E60" s="15" t="s">
        <v>26</v>
      </c>
      <c r="F60" s="14"/>
      <c r="G60" s="14" t="s">
        <v>14</v>
      </c>
      <c r="H60" s="14"/>
      <c r="I60" s="16" t="s">
        <v>2513</v>
      </c>
      <c r="J60" s="103">
        <v>2022</v>
      </c>
      <c r="K60" s="8"/>
      <c r="L60" s="8"/>
      <c r="M60" s="8"/>
    </row>
    <row r="61" spans="1:13" ht="15.75" customHeight="1" x14ac:dyDescent="0.25">
      <c r="A61" s="14">
        <v>8</v>
      </c>
      <c r="B61" s="14" t="s">
        <v>599</v>
      </c>
      <c r="C61" s="14" t="s">
        <v>384</v>
      </c>
      <c r="D61" s="14" t="s">
        <v>385</v>
      </c>
      <c r="E61" s="15" t="s">
        <v>26</v>
      </c>
      <c r="F61" s="14"/>
      <c r="G61" s="14" t="s">
        <v>14</v>
      </c>
      <c r="H61" s="14"/>
      <c r="I61" s="16" t="s">
        <v>2513</v>
      </c>
      <c r="J61" s="103">
        <v>2022</v>
      </c>
      <c r="K61" s="8"/>
      <c r="L61" s="8"/>
      <c r="M61" s="8"/>
    </row>
    <row r="62" spans="1:13" ht="15.75" customHeight="1" x14ac:dyDescent="0.25">
      <c r="A62" s="14">
        <v>17</v>
      </c>
      <c r="B62" s="14" t="s">
        <v>390</v>
      </c>
      <c r="C62" s="14" t="s">
        <v>2514</v>
      </c>
      <c r="D62" s="14" t="s">
        <v>398</v>
      </c>
      <c r="E62" s="15" t="s">
        <v>26</v>
      </c>
      <c r="F62" s="14" t="s">
        <v>13</v>
      </c>
      <c r="G62" s="14"/>
      <c r="H62" s="14"/>
      <c r="I62" s="16" t="s">
        <v>399</v>
      </c>
      <c r="J62" s="103">
        <v>2022</v>
      </c>
      <c r="K62" s="8"/>
      <c r="L62" s="8"/>
      <c r="M62" s="8"/>
    </row>
    <row r="63" spans="1:13" ht="15.75" customHeight="1" x14ac:dyDescent="0.25">
      <c r="A63" s="14">
        <v>18</v>
      </c>
      <c r="B63" s="14" t="s">
        <v>2515</v>
      </c>
      <c r="C63" s="14" t="s">
        <v>2514</v>
      </c>
      <c r="D63" s="14" t="s">
        <v>398</v>
      </c>
      <c r="E63" s="15" t="s">
        <v>26</v>
      </c>
      <c r="F63" s="14" t="s">
        <v>13</v>
      </c>
      <c r="G63" s="14"/>
      <c r="H63" s="14"/>
      <c r="I63" s="16" t="s">
        <v>399</v>
      </c>
      <c r="J63" s="103">
        <v>2022</v>
      </c>
      <c r="K63" s="8"/>
      <c r="L63" s="8"/>
      <c r="M63" s="8"/>
    </row>
    <row r="64" spans="1:13" ht="15.75" customHeight="1" x14ac:dyDescent="0.25">
      <c r="A64" s="9">
        <v>16</v>
      </c>
      <c r="B64" s="9" t="s">
        <v>408</v>
      </c>
      <c r="C64" s="9">
        <f t="array" ref="C64">SUMPRODUCT(1/COUNTIF(C65,C65))</f>
        <v>1</v>
      </c>
      <c r="D64" s="9" t="s">
        <v>409</v>
      </c>
      <c r="E64" s="9">
        <f>SUM(F64:H64)</f>
        <v>0</v>
      </c>
      <c r="F64" s="5"/>
      <c r="G64" s="5"/>
      <c r="H64" s="14"/>
      <c r="I64" s="32"/>
      <c r="J64" s="5"/>
      <c r="K64" s="8"/>
      <c r="L64" s="8"/>
      <c r="M64" s="8"/>
    </row>
    <row r="65" spans="1:13" ht="15.75" customHeight="1" x14ac:dyDescent="0.25">
      <c r="A65" s="14">
        <v>2</v>
      </c>
      <c r="B65" s="21" t="s">
        <v>276</v>
      </c>
      <c r="C65" s="14" t="s">
        <v>2516</v>
      </c>
      <c r="D65" s="14"/>
      <c r="E65" s="15" t="s">
        <v>26</v>
      </c>
      <c r="F65" s="14" t="s">
        <v>13</v>
      </c>
      <c r="G65" s="14"/>
      <c r="H65" s="14"/>
      <c r="I65" s="16" t="s">
        <v>2517</v>
      </c>
      <c r="J65" s="5">
        <v>2021</v>
      </c>
      <c r="K65" s="8"/>
      <c r="L65" s="8"/>
      <c r="M65" s="8"/>
    </row>
    <row r="66" spans="1:13" ht="15.75" customHeight="1" x14ac:dyDescent="0.25">
      <c r="A66" s="9">
        <v>17</v>
      </c>
      <c r="B66" s="9" t="s">
        <v>431</v>
      </c>
      <c r="C66" s="9">
        <f t="array" ref="C66">SUMPRODUCT(1/COUNTIF(C67:C70,C67:C70))</f>
        <v>3</v>
      </c>
      <c r="D66" s="9" t="s">
        <v>432</v>
      </c>
      <c r="E66" s="9">
        <f>SUM(F66:H66)</f>
        <v>0</v>
      </c>
      <c r="F66" s="5"/>
      <c r="G66" s="5"/>
      <c r="H66" s="14"/>
      <c r="I66" s="32"/>
      <c r="J66" s="5"/>
      <c r="K66" s="8"/>
      <c r="L66" s="8"/>
      <c r="M66" s="8"/>
    </row>
    <row r="67" spans="1:13" ht="15.75" customHeight="1" x14ac:dyDescent="0.25">
      <c r="A67" s="14">
        <v>8</v>
      </c>
      <c r="B67" s="14" t="s">
        <v>2518</v>
      </c>
      <c r="C67" s="14" t="s">
        <v>2519</v>
      </c>
      <c r="D67" s="14"/>
      <c r="E67" s="15" t="s">
        <v>26</v>
      </c>
      <c r="F67" s="14" t="s">
        <v>13</v>
      </c>
      <c r="G67" s="14"/>
      <c r="H67" s="14"/>
      <c r="I67" s="16" t="s">
        <v>2520</v>
      </c>
      <c r="J67" s="5">
        <v>2020</v>
      </c>
      <c r="K67" s="8"/>
      <c r="L67" s="8"/>
      <c r="M67" s="8"/>
    </row>
    <row r="68" spans="1:13" ht="15.75" customHeight="1" x14ac:dyDescent="0.25">
      <c r="A68" s="14">
        <v>9</v>
      </c>
      <c r="B68" s="30" t="s">
        <v>2521</v>
      </c>
      <c r="C68" s="5" t="s">
        <v>2522</v>
      </c>
      <c r="D68" s="5"/>
      <c r="E68" s="31" t="s">
        <v>26</v>
      </c>
      <c r="F68" s="5" t="s">
        <v>13</v>
      </c>
      <c r="G68" s="5"/>
      <c r="H68" s="5"/>
      <c r="I68" s="32" t="s">
        <v>2523</v>
      </c>
      <c r="J68" s="5">
        <v>2021</v>
      </c>
      <c r="K68" s="8"/>
      <c r="L68" s="8"/>
      <c r="M68" s="8"/>
    </row>
    <row r="69" spans="1:13" ht="15.75" customHeight="1" x14ac:dyDescent="0.25">
      <c r="A69" s="14">
        <v>10</v>
      </c>
      <c r="B69" s="21" t="s">
        <v>2524</v>
      </c>
      <c r="C69" s="14" t="s">
        <v>2522</v>
      </c>
      <c r="D69" s="14"/>
      <c r="E69" s="15" t="s">
        <v>26</v>
      </c>
      <c r="F69" s="14" t="s">
        <v>13</v>
      </c>
      <c r="G69" s="14"/>
      <c r="H69" s="14"/>
      <c r="I69" s="16" t="s">
        <v>2525</v>
      </c>
      <c r="J69" s="5">
        <v>2021</v>
      </c>
      <c r="K69" s="8"/>
      <c r="L69" s="8"/>
      <c r="M69" s="8"/>
    </row>
    <row r="70" spans="1:13" ht="15.75" customHeight="1" x14ac:dyDescent="0.25">
      <c r="A70" s="14">
        <v>11</v>
      </c>
      <c r="B70" s="21" t="s">
        <v>2526</v>
      </c>
      <c r="C70" s="15" t="s">
        <v>466</v>
      </c>
      <c r="D70" s="14"/>
      <c r="E70" s="15" t="s">
        <v>26</v>
      </c>
      <c r="F70" s="14" t="s">
        <v>13</v>
      </c>
      <c r="G70" s="14"/>
      <c r="H70" s="14"/>
      <c r="I70" s="16" t="s">
        <v>457</v>
      </c>
      <c r="J70" s="5">
        <v>2021</v>
      </c>
      <c r="K70" s="8"/>
      <c r="L70" s="8"/>
      <c r="M70" s="8"/>
    </row>
    <row r="71" spans="1:13" ht="15.75" customHeight="1" x14ac:dyDescent="0.25">
      <c r="A71" s="9">
        <v>18</v>
      </c>
      <c r="B71" s="9" t="s">
        <v>482</v>
      </c>
      <c r="C71" s="9">
        <f t="array" ref="C71">SUMPRODUCT(1/COUNTIF(C72:C74,C72:C74))</f>
        <v>2</v>
      </c>
      <c r="D71" s="9" t="s">
        <v>483</v>
      </c>
      <c r="E71" s="9">
        <f>SUM(F71:H71)</f>
        <v>0</v>
      </c>
      <c r="F71" s="5"/>
      <c r="G71" s="5"/>
      <c r="H71" s="14"/>
      <c r="I71" s="32"/>
      <c r="J71" s="5"/>
      <c r="K71" s="8"/>
      <c r="L71" s="8"/>
      <c r="M71" s="8"/>
    </row>
    <row r="72" spans="1:13" ht="15.75" customHeight="1" x14ac:dyDescent="0.25">
      <c r="A72" s="14">
        <v>11</v>
      </c>
      <c r="B72" s="14" t="s">
        <v>2527</v>
      </c>
      <c r="C72" s="15" t="s">
        <v>2528</v>
      </c>
      <c r="D72" s="14"/>
      <c r="E72" s="15" t="s">
        <v>26</v>
      </c>
      <c r="F72" s="14" t="s">
        <v>13</v>
      </c>
      <c r="G72" s="14"/>
      <c r="H72" s="14"/>
      <c r="I72" s="16" t="s">
        <v>2529</v>
      </c>
      <c r="J72" s="103" t="s">
        <v>2530</v>
      </c>
      <c r="K72" s="8"/>
      <c r="L72" s="8"/>
      <c r="M72" s="8"/>
    </row>
    <row r="73" spans="1:13" ht="15.75" customHeight="1" x14ac:dyDescent="0.25">
      <c r="A73" s="14">
        <v>12</v>
      </c>
      <c r="B73" s="21" t="s">
        <v>2527</v>
      </c>
      <c r="C73" s="15" t="s">
        <v>2531</v>
      </c>
      <c r="D73" s="14"/>
      <c r="E73" s="15" t="s">
        <v>26</v>
      </c>
      <c r="F73" s="14" t="s">
        <v>13</v>
      </c>
      <c r="G73" s="14"/>
      <c r="H73" s="14"/>
      <c r="I73" s="16" t="s">
        <v>2532</v>
      </c>
      <c r="J73" s="103">
        <v>2019</v>
      </c>
      <c r="K73" s="8"/>
      <c r="L73" s="8"/>
      <c r="M73" s="8"/>
    </row>
    <row r="74" spans="1:13" ht="15.75" customHeight="1" x14ac:dyDescent="0.25">
      <c r="A74" s="14">
        <v>13</v>
      </c>
      <c r="B74" s="21" t="s">
        <v>2533</v>
      </c>
      <c r="C74" s="15" t="s">
        <v>2531</v>
      </c>
      <c r="D74" s="14"/>
      <c r="E74" s="15" t="s">
        <v>26</v>
      </c>
      <c r="F74" s="14" t="s">
        <v>13</v>
      </c>
      <c r="G74" s="14"/>
      <c r="H74" s="14"/>
      <c r="I74" s="16" t="s">
        <v>2532</v>
      </c>
      <c r="J74" s="103" t="s">
        <v>2530</v>
      </c>
      <c r="K74" s="8"/>
      <c r="L74" s="8"/>
      <c r="M74" s="8"/>
    </row>
    <row r="75" spans="1:13" ht="15.75" customHeight="1" x14ac:dyDescent="0.25">
      <c r="A75" s="9">
        <v>19</v>
      </c>
      <c r="B75" s="9" t="s">
        <v>508</v>
      </c>
      <c r="C75" s="9">
        <f t="array" ref="C75">SUMPRODUCT(1/COUNTIF(C76,C76))</f>
        <v>1</v>
      </c>
      <c r="D75" s="9" t="s">
        <v>509</v>
      </c>
      <c r="E75" s="9">
        <f>SUM(F75:H75)</f>
        <v>0</v>
      </c>
      <c r="F75" s="5"/>
      <c r="G75" s="5"/>
      <c r="H75" s="14"/>
      <c r="I75" s="32"/>
      <c r="J75" s="5"/>
      <c r="K75" s="8"/>
      <c r="L75" s="8"/>
      <c r="M75" s="8"/>
    </row>
    <row r="76" spans="1:13" ht="15.75" customHeight="1" x14ac:dyDescent="0.25">
      <c r="A76" s="14">
        <v>1</v>
      </c>
      <c r="B76" s="21" t="s">
        <v>2534</v>
      </c>
      <c r="C76" s="15" t="s">
        <v>2535</v>
      </c>
      <c r="D76" s="14"/>
      <c r="E76" s="15" t="s">
        <v>26</v>
      </c>
      <c r="F76" s="14" t="s">
        <v>13</v>
      </c>
      <c r="G76" s="14"/>
      <c r="H76" s="14"/>
      <c r="I76" s="16" t="s">
        <v>2536</v>
      </c>
      <c r="J76" s="5">
        <v>2019</v>
      </c>
      <c r="K76" s="8"/>
      <c r="L76" s="8"/>
      <c r="M76" s="8"/>
    </row>
    <row r="77" spans="1:13" ht="15.75" customHeight="1" x14ac:dyDescent="0.25">
      <c r="A77" s="9">
        <v>20</v>
      </c>
      <c r="B77" s="9" t="s">
        <v>535</v>
      </c>
      <c r="C77" s="9">
        <f t="array" ref="C77">SUMPRODUCT(1/COUNTIF(C78:C80,C78:C80))</f>
        <v>2</v>
      </c>
      <c r="D77" s="9" t="s">
        <v>536</v>
      </c>
      <c r="E77" s="9">
        <f>SUM(F77:H77)</f>
        <v>0</v>
      </c>
      <c r="F77" s="5"/>
      <c r="G77" s="5"/>
      <c r="H77" s="14"/>
      <c r="I77" s="32"/>
      <c r="J77" s="5"/>
      <c r="K77" s="8"/>
      <c r="L77" s="8"/>
      <c r="M77" s="8"/>
    </row>
    <row r="78" spans="1:13" ht="15.75" customHeight="1" x14ac:dyDescent="0.25">
      <c r="A78" s="14">
        <v>1</v>
      </c>
      <c r="B78" s="21" t="s">
        <v>2537</v>
      </c>
      <c r="C78" s="14" t="s">
        <v>2538</v>
      </c>
      <c r="D78" s="14"/>
      <c r="E78" s="15" t="s">
        <v>26</v>
      </c>
      <c r="F78" s="14"/>
      <c r="G78" s="14" t="s">
        <v>14</v>
      </c>
      <c r="H78" s="14"/>
      <c r="I78" s="16" t="s">
        <v>2539</v>
      </c>
      <c r="J78" s="103">
        <v>2021</v>
      </c>
      <c r="K78" s="8"/>
      <c r="L78" s="8"/>
      <c r="M78" s="8"/>
    </row>
    <row r="79" spans="1:13" ht="15.75" customHeight="1" x14ac:dyDescent="0.25">
      <c r="A79" s="14">
        <v>2</v>
      </c>
      <c r="B79" s="21" t="s">
        <v>2540</v>
      </c>
      <c r="C79" s="14" t="s">
        <v>2541</v>
      </c>
      <c r="D79" s="14"/>
      <c r="E79" s="15" t="s">
        <v>26</v>
      </c>
      <c r="F79" s="14" t="s">
        <v>13</v>
      </c>
      <c r="G79" s="14"/>
      <c r="H79" s="14"/>
      <c r="I79" s="16" t="s">
        <v>2542</v>
      </c>
      <c r="J79" s="103">
        <v>2022</v>
      </c>
      <c r="K79" s="8"/>
      <c r="L79" s="8"/>
      <c r="M79" s="8"/>
    </row>
    <row r="80" spans="1:13" ht="15.75" customHeight="1" x14ac:dyDescent="0.25">
      <c r="A80" s="14">
        <v>3</v>
      </c>
      <c r="B80" s="21" t="s">
        <v>2543</v>
      </c>
      <c r="C80" s="15" t="s">
        <v>2541</v>
      </c>
      <c r="D80" s="14"/>
      <c r="E80" s="15" t="s">
        <v>26</v>
      </c>
      <c r="F80" s="14" t="s">
        <v>13</v>
      </c>
      <c r="G80" s="14"/>
      <c r="H80" s="14"/>
      <c r="I80" s="16" t="s">
        <v>2542</v>
      </c>
      <c r="J80" s="103">
        <v>2022</v>
      </c>
      <c r="K80" s="8"/>
      <c r="L80" s="8"/>
      <c r="M80" s="8"/>
    </row>
    <row r="81" spans="1:13" ht="15.75" customHeight="1" x14ac:dyDescent="0.25">
      <c r="A81" s="9">
        <v>21</v>
      </c>
      <c r="B81" s="9" t="s">
        <v>552</v>
      </c>
      <c r="C81" s="9">
        <f t="array" ref="C81">SUMPRODUCT(1/COUNTIF(C82:C84,C82:C84))</f>
        <v>3</v>
      </c>
      <c r="D81" s="9" t="s">
        <v>553</v>
      </c>
      <c r="E81" s="9">
        <f>SUM(F81:H81)</f>
        <v>0</v>
      </c>
      <c r="F81" s="5"/>
      <c r="G81" s="5"/>
      <c r="H81" s="14"/>
      <c r="I81" s="32"/>
      <c r="J81" s="5"/>
      <c r="K81" s="8"/>
      <c r="L81" s="8"/>
      <c r="M81" s="8"/>
    </row>
    <row r="82" spans="1:13" ht="15.75" customHeight="1" x14ac:dyDescent="0.25">
      <c r="A82" s="14">
        <v>14</v>
      </c>
      <c r="B82" s="21" t="s">
        <v>2544</v>
      </c>
      <c r="C82" s="15" t="s">
        <v>2545</v>
      </c>
      <c r="D82" s="14"/>
      <c r="E82" s="15" t="s">
        <v>26</v>
      </c>
      <c r="F82" s="14" t="s">
        <v>13</v>
      </c>
      <c r="G82" s="14"/>
      <c r="H82" s="14"/>
      <c r="I82" s="16" t="s">
        <v>2546</v>
      </c>
      <c r="J82" s="5">
        <v>2021</v>
      </c>
      <c r="K82" s="8"/>
      <c r="L82" s="8"/>
      <c r="M82" s="8"/>
    </row>
    <row r="83" spans="1:13" ht="15.75" customHeight="1" x14ac:dyDescent="0.25">
      <c r="A83" s="14">
        <v>15</v>
      </c>
      <c r="B83" s="14" t="s">
        <v>2547</v>
      </c>
      <c r="C83" s="15" t="s">
        <v>2548</v>
      </c>
      <c r="D83" s="14"/>
      <c r="E83" s="15" t="s">
        <v>26</v>
      </c>
      <c r="F83" s="14" t="s">
        <v>13</v>
      </c>
      <c r="G83" s="14"/>
      <c r="H83" s="14"/>
      <c r="I83" s="16" t="s">
        <v>2549</v>
      </c>
      <c r="J83" s="5">
        <v>2021</v>
      </c>
      <c r="K83" s="8"/>
      <c r="L83" s="8"/>
      <c r="M83" s="8"/>
    </row>
    <row r="84" spans="1:13" ht="15.75" customHeight="1" x14ac:dyDescent="0.25">
      <c r="A84" s="14">
        <v>17</v>
      </c>
      <c r="B84" s="21" t="s">
        <v>2550</v>
      </c>
      <c r="C84" s="25" t="s">
        <v>2551</v>
      </c>
      <c r="D84" s="25" t="s">
        <v>2552</v>
      </c>
      <c r="E84" s="15" t="s">
        <v>26</v>
      </c>
      <c r="F84" s="14" t="s">
        <v>13</v>
      </c>
      <c r="G84" s="14"/>
      <c r="H84" s="14"/>
      <c r="I84" s="16" t="s">
        <v>2553</v>
      </c>
      <c r="J84" s="5">
        <v>2021</v>
      </c>
      <c r="K84" s="8"/>
      <c r="L84" s="8"/>
      <c r="M84" s="8"/>
    </row>
    <row r="85" spans="1:13" ht="15.75" customHeight="1" x14ac:dyDescent="0.25">
      <c r="A85" s="9">
        <v>22</v>
      </c>
      <c r="B85" s="9" t="s">
        <v>578</v>
      </c>
      <c r="C85" s="9">
        <f t="array" ref="C85">SUMPRODUCT(1/COUNTIF(C86:C92,C86:C92))</f>
        <v>6</v>
      </c>
      <c r="D85" s="9" t="s">
        <v>579</v>
      </c>
      <c r="E85" s="9">
        <f>SUM(F85:H85)</f>
        <v>0</v>
      </c>
      <c r="F85" s="5"/>
      <c r="G85" s="5"/>
      <c r="H85" s="14"/>
      <c r="I85" s="32"/>
      <c r="J85" s="5"/>
      <c r="K85" s="8"/>
      <c r="L85" s="8"/>
      <c r="M85" s="8"/>
    </row>
    <row r="86" spans="1:13" ht="15.75" customHeight="1" x14ac:dyDescent="0.25">
      <c r="A86" s="14">
        <v>1</v>
      </c>
      <c r="B86" s="14" t="s">
        <v>2554</v>
      </c>
      <c r="C86" s="14" t="s">
        <v>2555</v>
      </c>
      <c r="D86" s="14"/>
      <c r="E86" s="15" t="s">
        <v>26</v>
      </c>
      <c r="F86" s="14"/>
      <c r="G86" s="14" t="s">
        <v>14</v>
      </c>
      <c r="H86" s="14"/>
      <c r="I86" s="16" t="s">
        <v>2556</v>
      </c>
      <c r="J86" s="5">
        <v>2019</v>
      </c>
      <c r="K86" s="8"/>
      <c r="L86" s="8"/>
      <c r="M86" s="8"/>
    </row>
    <row r="87" spans="1:13" ht="15.75" customHeight="1" x14ac:dyDescent="0.25">
      <c r="A87" s="14">
        <v>2</v>
      </c>
      <c r="B87" s="14" t="s">
        <v>2554</v>
      </c>
      <c r="C87" s="14" t="s">
        <v>2557</v>
      </c>
      <c r="D87" s="14"/>
      <c r="E87" s="15" t="s">
        <v>26</v>
      </c>
      <c r="F87" s="14"/>
      <c r="G87" s="14" t="s">
        <v>14</v>
      </c>
      <c r="H87" s="14"/>
      <c r="I87" s="16" t="s">
        <v>2558</v>
      </c>
      <c r="J87" s="5">
        <v>2019</v>
      </c>
      <c r="K87" s="8"/>
      <c r="L87" s="8"/>
      <c r="M87" s="8"/>
    </row>
    <row r="88" spans="1:13" ht="15.75" customHeight="1" x14ac:dyDescent="0.25">
      <c r="A88" s="14">
        <v>3</v>
      </c>
      <c r="B88" s="21" t="s">
        <v>2559</v>
      </c>
      <c r="C88" s="21" t="s">
        <v>2560</v>
      </c>
      <c r="D88" s="14"/>
      <c r="E88" s="15" t="s">
        <v>26</v>
      </c>
      <c r="F88" s="14" t="s">
        <v>13</v>
      </c>
      <c r="G88" s="14"/>
      <c r="H88" s="14"/>
      <c r="I88" s="16" t="s">
        <v>2561</v>
      </c>
      <c r="J88" s="103" t="s">
        <v>2530</v>
      </c>
      <c r="K88" s="8"/>
      <c r="L88" s="8"/>
      <c r="M88" s="8"/>
    </row>
    <row r="89" spans="1:13" ht="15.75" customHeight="1" x14ac:dyDescent="0.25">
      <c r="A89" s="14">
        <v>4</v>
      </c>
      <c r="B89" s="14" t="s">
        <v>2562</v>
      </c>
      <c r="C89" s="14" t="s">
        <v>2563</v>
      </c>
      <c r="D89" s="14"/>
      <c r="E89" s="15" t="s">
        <v>26</v>
      </c>
      <c r="F89" s="14" t="s">
        <v>13</v>
      </c>
      <c r="G89" s="14"/>
      <c r="H89" s="14"/>
      <c r="I89" s="16" t="s">
        <v>2564</v>
      </c>
      <c r="J89" s="5">
        <v>2019</v>
      </c>
      <c r="K89" s="8"/>
      <c r="L89" s="8"/>
      <c r="M89" s="8"/>
    </row>
    <row r="90" spans="1:13" ht="15.75" customHeight="1" x14ac:dyDescent="0.25">
      <c r="A90" s="14">
        <v>5</v>
      </c>
      <c r="B90" s="14" t="s">
        <v>2562</v>
      </c>
      <c r="C90" s="14" t="s">
        <v>2565</v>
      </c>
      <c r="D90" s="14"/>
      <c r="E90" s="15" t="s">
        <v>26</v>
      </c>
      <c r="F90" s="14" t="s">
        <v>13</v>
      </c>
      <c r="G90" s="14"/>
      <c r="H90" s="14"/>
      <c r="I90" s="16" t="s">
        <v>2566</v>
      </c>
      <c r="J90" s="5">
        <v>2019</v>
      </c>
      <c r="K90" s="8"/>
      <c r="L90" s="8"/>
      <c r="M90" s="8"/>
    </row>
    <row r="91" spans="1:13" ht="15.75" customHeight="1" x14ac:dyDescent="0.25">
      <c r="A91" s="14">
        <v>13</v>
      </c>
      <c r="B91" s="21" t="s">
        <v>2567</v>
      </c>
      <c r="C91" s="15" t="s">
        <v>2568</v>
      </c>
      <c r="D91" s="14"/>
      <c r="E91" s="15" t="s">
        <v>26</v>
      </c>
      <c r="F91" s="14" t="s">
        <v>13</v>
      </c>
      <c r="G91" s="14"/>
      <c r="H91" s="14"/>
      <c r="I91" s="16" t="s">
        <v>2569</v>
      </c>
      <c r="J91" s="5">
        <v>2021</v>
      </c>
      <c r="K91" s="8"/>
      <c r="L91" s="8"/>
      <c r="M91" s="8"/>
    </row>
    <row r="92" spans="1:13" ht="15.75" customHeight="1" x14ac:dyDescent="0.25">
      <c r="A92" s="14">
        <v>14</v>
      </c>
      <c r="B92" s="14" t="s">
        <v>2570</v>
      </c>
      <c r="C92" s="14" t="s">
        <v>2568</v>
      </c>
      <c r="D92" s="14"/>
      <c r="E92" s="14" t="s">
        <v>26</v>
      </c>
      <c r="F92" s="14" t="s">
        <v>13</v>
      </c>
      <c r="G92" s="14"/>
      <c r="H92" s="14"/>
      <c r="I92" s="16" t="s">
        <v>2571</v>
      </c>
      <c r="J92" s="103">
        <v>2022</v>
      </c>
      <c r="K92" s="8"/>
      <c r="L92" s="8"/>
      <c r="M92" s="8"/>
    </row>
    <row r="93" spans="1:13" ht="15.75" customHeight="1" x14ac:dyDescent="0.25">
      <c r="A93" s="9">
        <v>23</v>
      </c>
      <c r="B93" s="9" t="s">
        <v>610</v>
      </c>
      <c r="C93" s="9">
        <f t="array" ref="C93">SUMPRODUCT(1/COUNTIF(C94:C99,C94:C99))</f>
        <v>3</v>
      </c>
      <c r="D93" s="9" t="s">
        <v>611</v>
      </c>
      <c r="E93" s="9">
        <f>SUM(F93:H93)</f>
        <v>0</v>
      </c>
      <c r="F93" s="14"/>
      <c r="G93" s="14"/>
      <c r="H93" s="14"/>
      <c r="I93" s="16"/>
      <c r="J93" s="5"/>
      <c r="K93" s="8"/>
      <c r="L93" s="8"/>
      <c r="M93" s="8"/>
    </row>
    <row r="94" spans="1:13" ht="15.75" customHeight="1" x14ac:dyDescent="0.25">
      <c r="A94" s="14">
        <v>1</v>
      </c>
      <c r="B94" s="14" t="s">
        <v>2572</v>
      </c>
      <c r="C94" s="14" t="s">
        <v>2573</v>
      </c>
      <c r="D94" s="14"/>
      <c r="E94" s="15" t="s">
        <v>26</v>
      </c>
      <c r="F94" s="14" t="s">
        <v>13</v>
      </c>
      <c r="G94" s="14"/>
      <c r="H94" s="14"/>
      <c r="I94" s="16" t="s">
        <v>2574</v>
      </c>
      <c r="J94" s="5">
        <v>2021</v>
      </c>
      <c r="K94" s="8"/>
      <c r="L94" s="8"/>
      <c r="M94" s="8"/>
    </row>
    <row r="95" spans="1:13" ht="15.75" customHeight="1" x14ac:dyDescent="0.25">
      <c r="A95" s="14">
        <v>2</v>
      </c>
      <c r="B95" s="14" t="s">
        <v>2575</v>
      </c>
      <c r="C95" s="14" t="s">
        <v>2573</v>
      </c>
      <c r="D95" s="14"/>
      <c r="E95" s="15" t="s">
        <v>26</v>
      </c>
      <c r="F95" s="14" t="s">
        <v>13</v>
      </c>
      <c r="G95" s="14"/>
      <c r="H95" s="14"/>
      <c r="I95" s="16" t="s">
        <v>2574</v>
      </c>
      <c r="J95" s="5">
        <v>2020</v>
      </c>
      <c r="K95" s="8"/>
      <c r="L95" s="8"/>
      <c r="M95" s="8"/>
    </row>
    <row r="96" spans="1:13" ht="15.75" customHeight="1" x14ac:dyDescent="0.25">
      <c r="A96" s="14">
        <v>3</v>
      </c>
      <c r="B96" s="14" t="s">
        <v>2576</v>
      </c>
      <c r="C96" s="14" t="s">
        <v>2573</v>
      </c>
      <c r="D96" s="14"/>
      <c r="E96" s="15" t="s">
        <v>26</v>
      </c>
      <c r="F96" s="14" t="s">
        <v>13</v>
      </c>
      <c r="G96" s="14"/>
      <c r="H96" s="14"/>
      <c r="I96" s="16" t="s">
        <v>2574</v>
      </c>
      <c r="J96" s="103">
        <v>2022</v>
      </c>
      <c r="K96" s="8"/>
      <c r="L96" s="8"/>
      <c r="M96" s="8"/>
    </row>
    <row r="97" spans="1:13" ht="15.75" customHeight="1" x14ac:dyDescent="0.25">
      <c r="A97" s="14">
        <v>4</v>
      </c>
      <c r="B97" s="14" t="s">
        <v>2577</v>
      </c>
      <c r="C97" s="14" t="s">
        <v>2578</v>
      </c>
      <c r="D97" s="14"/>
      <c r="E97" s="15" t="s">
        <v>26</v>
      </c>
      <c r="F97" s="14"/>
      <c r="G97" s="14" t="s">
        <v>14</v>
      </c>
      <c r="H97" s="14"/>
      <c r="I97" s="16" t="s">
        <v>2579</v>
      </c>
      <c r="J97" s="5">
        <v>2020</v>
      </c>
      <c r="K97" s="8"/>
      <c r="L97" s="8"/>
      <c r="M97" s="8"/>
    </row>
    <row r="98" spans="1:13" ht="15.75" customHeight="1" x14ac:dyDescent="0.25">
      <c r="A98" s="14">
        <v>5</v>
      </c>
      <c r="B98" s="14" t="s">
        <v>2580</v>
      </c>
      <c r="C98" s="14" t="s">
        <v>2581</v>
      </c>
      <c r="D98" s="14"/>
      <c r="E98" s="15" t="s">
        <v>26</v>
      </c>
      <c r="F98" s="14" t="s">
        <v>13</v>
      </c>
      <c r="G98" s="14"/>
      <c r="H98" s="14"/>
      <c r="I98" s="16" t="s">
        <v>623</v>
      </c>
      <c r="J98" s="5">
        <v>2021</v>
      </c>
      <c r="K98" s="8"/>
      <c r="L98" s="8"/>
      <c r="M98" s="8"/>
    </row>
    <row r="99" spans="1:13" ht="15.75" customHeight="1" x14ac:dyDescent="0.25">
      <c r="A99" s="14">
        <v>6</v>
      </c>
      <c r="B99" s="14" t="s">
        <v>2582</v>
      </c>
      <c r="C99" s="14" t="s">
        <v>2581</v>
      </c>
      <c r="D99" s="14"/>
      <c r="E99" s="15" t="s">
        <v>26</v>
      </c>
      <c r="F99" s="14" t="s">
        <v>13</v>
      </c>
      <c r="G99" s="14"/>
      <c r="H99" s="14"/>
      <c r="I99" s="16" t="s">
        <v>623</v>
      </c>
      <c r="J99" s="5">
        <v>2020</v>
      </c>
      <c r="K99" s="8"/>
      <c r="L99" s="8"/>
      <c r="M99" s="8"/>
    </row>
    <row r="100" spans="1:13" ht="15.75" customHeight="1" x14ac:dyDescent="0.25">
      <c r="A100" s="9">
        <v>24</v>
      </c>
      <c r="B100" s="9" t="s">
        <v>625</v>
      </c>
      <c r="C100" s="9">
        <f t="array" ref="C100">SUMPRODUCT(1/COUNTIF(C101:C102,C101:C102))</f>
        <v>1</v>
      </c>
      <c r="D100" s="9" t="s">
        <v>626</v>
      </c>
      <c r="E100" s="9">
        <f>SUM(F100:H100)</f>
        <v>0</v>
      </c>
      <c r="F100" s="14"/>
      <c r="G100" s="14"/>
      <c r="H100" s="14"/>
      <c r="I100" s="16"/>
      <c r="J100" s="5"/>
      <c r="K100" s="8"/>
      <c r="L100" s="8"/>
      <c r="M100" s="8"/>
    </row>
    <row r="101" spans="1:13" ht="15.75" customHeight="1" x14ac:dyDescent="0.25">
      <c r="A101" s="14">
        <v>1</v>
      </c>
      <c r="B101" s="14" t="s">
        <v>2583</v>
      </c>
      <c r="C101" s="14" t="s">
        <v>2584</v>
      </c>
      <c r="D101" s="14"/>
      <c r="E101" s="15" t="s">
        <v>26</v>
      </c>
      <c r="F101" s="14" t="s">
        <v>13</v>
      </c>
      <c r="G101" s="14"/>
      <c r="H101" s="14"/>
      <c r="I101" s="16" t="s">
        <v>2585</v>
      </c>
      <c r="J101" s="5">
        <v>2020</v>
      </c>
      <c r="K101" s="8"/>
      <c r="L101" s="8"/>
      <c r="M101" s="8"/>
    </row>
    <row r="102" spans="1:13" ht="15.75" customHeight="1" x14ac:dyDescent="0.25">
      <c r="A102" s="14">
        <v>2</v>
      </c>
      <c r="B102" s="14" t="s">
        <v>2586</v>
      </c>
      <c r="C102" s="14" t="s">
        <v>2584</v>
      </c>
      <c r="D102" s="14"/>
      <c r="E102" s="15" t="s">
        <v>26</v>
      </c>
      <c r="F102" s="14" t="s">
        <v>13</v>
      </c>
      <c r="G102" s="14"/>
      <c r="H102" s="14"/>
      <c r="I102" s="16" t="s">
        <v>2585</v>
      </c>
      <c r="J102" s="5">
        <v>2020</v>
      </c>
      <c r="K102" s="8"/>
      <c r="L102" s="8"/>
      <c r="M102" s="8"/>
    </row>
    <row r="103" spans="1:13" ht="15.75" customHeight="1" x14ac:dyDescent="0.25">
      <c r="A103" s="9">
        <v>25</v>
      </c>
      <c r="B103" s="9" t="s">
        <v>638</v>
      </c>
      <c r="C103" s="9">
        <f t="array" ref="C103">SUMPRODUCT(1/COUNTIF(C104:C106,C104:C106))</f>
        <v>2</v>
      </c>
      <c r="D103" s="9" t="s">
        <v>639</v>
      </c>
      <c r="E103" s="9">
        <f>SUM(F103:H103)</f>
        <v>0</v>
      </c>
      <c r="F103" s="14"/>
      <c r="G103" s="14"/>
      <c r="H103" s="14"/>
      <c r="I103" s="16"/>
      <c r="J103" s="5"/>
      <c r="K103" s="8"/>
      <c r="L103" s="8"/>
      <c r="M103" s="8"/>
    </row>
    <row r="104" spans="1:13" ht="15.75" customHeight="1" x14ac:dyDescent="0.25">
      <c r="A104" s="14">
        <v>1</v>
      </c>
      <c r="B104" s="14" t="s">
        <v>2587</v>
      </c>
      <c r="C104" s="14" t="s">
        <v>2588</v>
      </c>
      <c r="D104" s="14"/>
      <c r="E104" s="15" t="s">
        <v>26</v>
      </c>
      <c r="F104" s="14" t="s">
        <v>13</v>
      </c>
      <c r="G104" s="14"/>
      <c r="H104" s="14"/>
      <c r="I104" s="16" t="s">
        <v>2589</v>
      </c>
      <c r="J104" s="103">
        <v>2022</v>
      </c>
      <c r="K104" s="8"/>
      <c r="L104" s="8"/>
      <c r="M104" s="8"/>
    </row>
    <row r="105" spans="1:13" ht="15.75" customHeight="1" x14ac:dyDescent="0.25">
      <c r="A105" s="14">
        <v>2</v>
      </c>
      <c r="B105" s="14" t="s">
        <v>640</v>
      </c>
      <c r="C105" s="14" t="s">
        <v>2590</v>
      </c>
      <c r="D105" s="14"/>
      <c r="E105" s="15" t="s">
        <v>26</v>
      </c>
      <c r="F105" s="14" t="s">
        <v>13</v>
      </c>
      <c r="G105" s="14"/>
      <c r="H105" s="14"/>
      <c r="I105" s="16" t="s">
        <v>642</v>
      </c>
      <c r="J105" s="103">
        <v>2022</v>
      </c>
      <c r="K105" s="8"/>
      <c r="L105" s="8"/>
      <c r="M105" s="8"/>
    </row>
    <row r="106" spans="1:13" ht="15.75" customHeight="1" x14ac:dyDescent="0.25">
      <c r="A106" s="14">
        <v>3</v>
      </c>
      <c r="B106" s="14" t="s">
        <v>644</v>
      </c>
      <c r="C106" s="14" t="s">
        <v>2590</v>
      </c>
      <c r="D106" s="14"/>
      <c r="E106" s="15" t="s">
        <v>26</v>
      </c>
      <c r="F106" s="14" t="s">
        <v>13</v>
      </c>
      <c r="G106" s="14"/>
      <c r="H106" s="14"/>
      <c r="I106" s="16" t="s">
        <v>642</v>
      </c>
      <c r="J106" s="103">
        <v>2022</v>
      </c>
      <c r="K106" s="8"/>
      <c r="L106" s="8"/>
      <c r="M106" s="8"/>
    </row>
    <row r="107" spans="1:13" ht="15.75" customHeight="1" x14ac:dyDescent="0.25">
      <c r="A107" s="9">
        <v>26</v>
      </c>
      <c r="B107" s="9" t="s">
        <v>652</v>
      </c>
      <c r="C107" s="9" t="e">
        <f t="array" ref="C107">SUMPRODUCT(1/COUNTIF(#REF!,#REF!))</f>
        <v>#REF!</v>
      </c>
      <c r="D107" s="9" t="s">
        <v>653</v>
      </c>
      <c r="E107" s="9">
        <f t="shared" ref="E107:E108" si="13">SUM(F107:H107)</f>
        <v>0</v>
      </c>
      <c r="F107" s="14"/>
      <c r="G107" s="14"/>
      <c r="H107" s="14"/>
      <c r="I107" s="16"/>
      <c r="J107" s="5"/>
      <c r="K107" s="8"/>
      <c r="L107" s="8"/>
      <c r="M107" s="8"/>
    </row>
    <row r="108" spans="1:13" ht="15.75" customHeight="1" x14ac:dyDescent="0.25">
      <c r="A108" s="9">
        <v>27</v>
      </c>
      <c r="B108" s="9" t="s">
        <v>674</v>
      </c>
      <c r="C108" s="9">
        <f t="array" ref="C108">SUMPRODUCT(1/COUNTIF(C109:C110,C109:C110))</f>
        <v>2</v>
      </c>
      <c r="D108" s="9" t="s">
        <v>675</v>
      </c>
      <c r="E108" s="9">
        <f t="shared" si="13"/>
        <v>0</v>
      </c>
      <c r="F108" s="14"/>
      <c r="G108" s="14"/>
      <c r="H108" s="14"/>
      <c r="I108" s="16"/>
      <c r="J108" s="5"/>
      <c r="K108" s="8"/>
      <c r="L108" s="8"/>
      <c r="M108" s="8"/>
    </row>
    <row r="109" spans="1:13" ht="15.75" customHeight="1" x14ac:dyDescent="0.25">
      <c r="A109" s="14">
        <v>1</v>
      </c>
      <c r="B109" s="14" t="s">
        <v>2591</v>
      </c>
      <c r="C109" s="14" t="s">
        <v>2592</v>
      </c>
      <c r="D109" s="14"/>
      <c r="E109" s="15" t="s">
        <v>26</v>
      </c>
      <c r="F109" s="14" t="s">
        <v>13</v>
      </c>
      <c r="G109" s="14"/>
      <c r="H109" s="14"/>
      <c r="I109" s="16" t="s">
        <v>2593</v>
      </c>
      <c r="J109" s="5">
        <v>2021</v>
      </c>
      <c r="K109" s="8"/>
      <c r="L109" s="8"/>
      <c r="M109" s="8"/>
    </row>
    <row r="110" spans="1:13" ht="15.75" customHeight="1" x14ac:dyDescent="0.25">
      <c r="A110" s="14">
        <v>2</v>
      </c>
      <c r="B110" s="14" t="s">
        <v>2594</v>
      </c>
      <c r="C110" s="14" t="s">
        <v>2595</v>
      </c>
      <c r="D110" s="14"/>
      <c r="E110" s="15" t="s">
        <v>26</v>
      </c>
      <c r="F110" s="14" t="s">
        <v>13</v>
      </c>
      <c r="G110" s="14"/>
      <c r="H110" s="14"/>
      <c r="I110" s="16" t="s">
        <v>2596</v>
      </c>
      <c r="J110" s="103">
        <v>2022</v>
      </c>
      <c r="K110" s="8"/>
      <c r="L110" s="8"/>
      <c r="M110" s="8"/>
    </row>
    <row r="111" spans="1:13" ht="15.75" customHeight="1" x14ac:dyDescent="0.25">
      <c r="A111" s="9">
        <v>28</v>
      </c>
      <c r="B111" s="9" t="s">
        <v>691</v>
      </c>
      <c r="C111" s="9">
        <f t="array" ref="C111">SUMPRODUCT(1/COUNTIF(C112:C114,C112:C114))</f>
        <v>3</v>
      </c>
      <c r="D111" s="9" t="s">
        <v>692</v>
      </c>
      <c r="E111" s="9">
        <f>SUM(F111:H111)</f>
        <v>0</v>
      </c>
      <c r="F111" s="14"/>
      <c r="G111" s="14"/>
      <c r="H111" s="14"/>
      <c r="I111" s="16"/>
      <c r="J111" s="5"/>
      <c r="K111" s="8"/>
      <c r="L111" s="8"/>
      <c r="M111" s="8"/>
    </row>
    <row r="112" spans="1:13" ht="15.75" customHeight="1" x14ac:dyDescent="0.25">
      <c r="A112" s="14">
        <v>1</v>
      </c>
      <c r="B112" s="14" t="s">
        <v>2597</v>
      </c>
      <c r="C112" s="14" t="s">
        <v>2598</v>
      </c>
      <c r="D112" s="14"/>
      <c r="E112" s="15" t="s">
        <v>26</v>
      </c>
      <c r="F112" s="14" t="s">
        <v>13</v>
      </c>
      <c r="G112" s="14"/>
      <c r="H112" s="14"/>
      <c r="I112" s="16" t="s">
        <v>2599</v>
      </c>
      <c r="J112" s="103">
        <v>2022</v>
      </c>
      <c r="K112" s="8"/>
      <c r="L112" s="8"/>
      <c r="M112" s="8"/>
    </row>
    <row r="113" spans="1:13" ht="15.75" customHeight="1" x14ac:dyDescent="0.25">
      <c r="A113" s="14">
        <v>2</v>
      </c>
      <c r="B113" s="14" t="s">
        <v>2600</v>
      </c>
      <c r="C113" s="14" t="s">
        <v>2601</v>
      </c>
      <c r="D113" s="14"/>
      <c r="E113" s="15" t="s">
        <v>26</v>
      </c>
      <c r="F113" s="14" t="s">
        <v>13</v>
      </c>
      <c r="G113" s="14"/>
      <c r="H113" s="14"/>
      <c r="I113" s="16" t="s">
        <v>2602</v>
      </c>
      <c r="J113" s="103">
        <v>2022</v>
      </c>
      <c r="K113" s="8"/>
      <c r="L113" s="8"/>
      <c r="M113" s="8"/>
    </row>
    <row r="114" spans="1:13" ht="15.75" customHeight="1" x14ac:dyDescent="0.25">
      <c r="A114" s="14">
        <v>3</v>
      </c>
      <c r="B114" s="14" t="s">
        <v>2603</v>
      </c>
      <c r="C114" s="14" t="s">
        <v>2604</v>
      </c>
      <c r="D114" s="14"/>
      <c r="E114" s="15" t="s">
        <v>26</v>
      </c>
      <c r="F114" s="14" t="s">
        <v>13</v>
      </c>
      <c r="G114" s="14"/>
      <c r="H114" s="14"/>
      <c r="I114" s="16" t="s">
        <v>2605</v>
      </c>
      <c r="J114" s="103">
        <v>2022</v>
      </c>
      <c r="K114" s="8"/>
      <c r="L114" s="8"/>
      <c r="M114" s="8"/>
    </row>
    <row r="115" spans="1:13" ht="15.75" customHeight="1" x14ac:dyDescent="0.25">
      <c r="A115" s="9">
        <v>29</v>
      </c>
      <c r="B115" s="9" t="s">
        <v>699</v>
      </c>
      <c r="C115" s="9" t="e">
        <f t="array" ref="C115">SUMPRODUCT(1/COUNTIF(#REF!,#REF!))</f>
        <v>#REF!</v>
      </c>
      <c r="D115" s="9" t="s">
        <v>700</v>
      </c>
      <c r="E115" s="9">
        <f t="shared" ref="E115:E116" si="14">SUM(F115:H115)</f>
        <v>0</v>
      </c>
      <c r="F115" s="14"/>
      <c r="G115" s="14"/>
      <c r="H115" s="14"/>
      <c r="I115" s="16"/>
      <c r="J115" s="5"/>
      <c r="K115" s="8"/>
      <c r="L115" s="8"/>
      <c r="M115" s="8"/>
    </row>
    <row r="116" spans="1:13" ht="15.75" customHeight="1" x14ac:dyDescent="0.25">
      <c r="A116" s="9">
        <v>30</v>
      </c>
      <c r="B116" s="9" t="s">
        <v>712</v>
      </c>
      <c r="C116" s="9">
        <f t="array" ref="C116">SUMPRODUCT(1/COUNTIF(C117:C118,C117:C118))</f>
        <v>1</v>
      </c>
      <c r="D116" s="9" t="s">
        <v>713</v>
      </c>
      <c r="E116" s="9">
        <f t="shared" si="14"/>
        <v>0</v>
      </c>
      <c r="F116" s="14"/>
      <c r="G116" s="14"/>
      <c r="H116" s="14"/>
      <c r="I116" s="16"/>
      <c r="J116" s="5"/>
      <c r="K116" s="8"/>
      <c r="L116" s="8"/>
      <c r="M116" s="8"/>
    </row>
    <row r="117" spans="1:13" ht="15.75" customHeight="1" x14ac:dyDescent="0.25">
      <c r="A117" s="14">
        <v>2</v>
      </c>
      <c r="B117" s="14" t="s">
        <v>2606</v>
      </c>
      <c r="C117" s="14" t="s">
        <v>2607</v>
      </c>
      <c r="D117" s="14"/>
      <c r="E117" s="15" t="s">
        <v>26</v>
      </c>
      <c r="F117" s="14" t="s">
        <v>13</v>
      </c>
      <c r="G117" s="14"/>
      <c r="H117" s="14"/>
      <c r="I117" s="16" t="s">
        <v>2608</v>
      </c>
      <c r="J117" s="103">
        <v>2022</v>
      </c>
      <c r="K117" s="8"/>
      <c r="L117" s="8"/>
      <c r="M117" s="8"/>
    </row>
    <row r="118" spans="1:13" ht="15.75" customHeight="1" x14ac:dyDescent="0.25">
      <c r="A118" s="14">
        <v>3</v>
      </c>
      <c r="B118" s="14" t="s">
        <v>2609</v>
      </c>
      <c r="C118" s="14" t="s">
        <v>2607</v>
      </c>
      <c r="D118" s="14"/>
      <c r="E118" s="15" t="s">
        <v>26</v>
      </c>
      <c r="F118" s="14" t="s">
        <v>13</v>
      </c>
      <c r="G118" s="14"/>
      <c r="H118" s="14"/>
      <c r="I118" s="16" t="s">
        <v>2608</v>
      </c>
      <c r="J118" s="103">
        <v>2022</v>
      </c>
      <c r="K118" s="8"/>
      <c r="L118" s="8"/>
      <c r="M118" s="8"/>
    </row>
    <row r="119" spans="1:13" ht="15.75" customHeight="1" x14ac:dyDescent="0.25">
      <c r="A119" s="9">
        <v>31</v>
      </c>
      <c r="B119" s="9" t="s">
        <v>738</v>
      </c>
      <c r="C119" s="9">
        <f t="array" ref="C119">SUMPRODUCT(1/COUNTIF(C120:C123,C120:C123))</f>
        <v>3</v>
      </c>
      <c r="D119" s="9" t="s">
        <v>739</v>
      </c>
      <c r="E119" s="9">
        <f>SUM(F119:H119)</f>
        <v>0</v>
      </c>
      <c r="F119" s="14"/>
      <c r="G119" s="14"/>
      <c r="H119" s="14"/>
      <c r="I119" s="16"/>
      <c r="J119" s="5"/>
      <c r="K119" s="8"/>
      <c r="L119" s="8"/>
      <c r="M119" s="8"/>
    </row>
    <row r="120" spans="1:13" ht="15.75" customHeight="1" x14ac:dyDescent="0.25">
      <c r="A120" s="14">
        <v>4</v>
      </c>
      <c r="B120" s="5" t="s">
        <v>2610</v>
      </c>
      <c r="C120" s="14" t="s">
        <v>2611</v>
      </c>
      <c r="D120" s="14"/>
      <c r="E120" s="15" t="s">
        <v>93</v>
      </c>
      <c r="F120" s="14" t="s">
        <v>13</v>
      </c>
      <c r="G120" s="14"/>
      <c r="H120" s="14"/>
      <c r="I120" s="16" t="s">
        <v>2612</v>
      </c>
      <c r="J120" s="103">
        <v>2022</v>
      </c>
      <c r="K120" s="8"/>
      <c r="L120" s="8"/>
      <c r="M120" s="8"/>
    </row>
    <row r="121" spans="1:13" ht="15.75" customHeight="1" x14ac:dyDescent="0.25">
      <c r="A121" s="14">
        <v>5</v>
      </c>
      <c r="B121" s="14" t="s">
        <v>2594</v>
      </c>
      <c r="C121" s="14" t="s">
        <v>2613</v>
      </c>
      <c r="D121" s="14"/>
      <c r="E121" s="15" t="s">
        <v>26</v>
      </c>
      <c r="F121" s="14" t="s">
        <v>13</v>
      </c>
      <c r="G121" s="14"/>
      <c r="H121" s="14"/>
      <c r="I121" s="16" t="s">
        <v>2614</v>
      </c>
      <c r="J121" s="103">
        <v>2022</v>
      </c>
      <c r="K121" s="8"/>
      <c r="L121" s="8"/>
      <c r="M121" s="8"/>
    </row>
    <row r="122" spans="1:13" ht="15.75" customHeight="1" x14ac:dyDescent="0.25">
      <c r="A122" s="14">
        <v>7</v>
      </c>
      <c r="B122" s="5" t="s">
        <v>2615</v>
      </c>
      <c r="C122" s="14" t="s">
        <v>753</v>
      </c>
      <c r="D122" s="14"/>
      <c r="E122" s="15" t="s">
        <v>26</v>
      </c>
      <c r="F122" s="14"/>
      <c r="G122" s="14" t="s">
        <v>14</v>
      </c>
      <c r="H122" s="14"/>
      <c r="I122" s="32" t="s">
        <v>754</v>
      </c>
      <c r="J122" s="103">
        <v>2022</v>
      </c>
      <c r="K122" s="8"/>
      <c r="L122" s="8"/>
      <c r="M122" s="8"/>
    </row>
    <row r="123" spans="1:13" ht="15.75" customHeight="1" x14ac:dyDescent="0.25">
      <c r="A123" s="14">
        <v>8</v>
      </c>
      <c r="B123" s="5" t="s">
        <v>2616</v>
      </c>
      <c r="C123" s="14" t="s">
        <v>753</v>
      </c>
      <c r="D123" s="14"/>
      <c r="E123" s="15" t="s">
        <v>26</v>
      </c>
      <c r="F123" s="14"/>
      <c r="G123" s="14" t="s">
        <v>14</v>
      </c>
      <c r="H123" s="14"/>
      <c r="I123" s="32" t="s">
        <v>754</v>
      </c>
      <c r="J123" s="103">
        <v>2022</v>
      </c>
      <c r="K123" s="8"/>
      <c r="L123" s="8"/>
      <c r="M123" s="8"/>
    </row>
    <row r="124" spans="1:13" ht="15.75" customHeight="1" x14ac:dyDescent="0.25">
      <c r="A124" s="9">
        <v>32</v>
      </c>
      <c r="B124" s="9" t="s">
        <v>761</v>
      </c>
      <c r="C124" s="9" t="e">
        <f t="array" ref="C124">SUMPRODUCT(1/COUNTIF(#REF!,#REF!))</f>
        <v>#REF!</v>
      </c>
      <c r="D124" s="9" t="s">
        <v>762</v>
      </c>
      <c r="E124" s="9">
        <f t="shared" ref="E124:E125" si="15">SUM(F124:H124)</f>
        <v>0</v>
      </c>
      <c r="F124" s="14"/>
      <c r="G124" s="14"/>
      <c r="H124" s="14"/>
      <c r="I124" s="16"/>
      <c r="J124" s="5"/>
      <c r="K124" s="8"/>
      <c r="L124" s="8"/>
      <c r="M124" s="8"/>
    </row>
    <row r="125" spans="1:13" ht="15.75" customHeight="1" x14ac:dyDescent="0.25">
      <c r="A125" s="9">
        <v>33</v>
      </c>
      <c r="B125" s="9" t="s">
        <v>780</v>
      </c>
      <c r="C125" s="9">
        <f t="array" ref="C125">SUMPRODUCT(1/COUNTIF(C126,C126))</f>
        <v>1</v>
      </c>
      <c r="D125" s="9" t="s">
        <v>781</v>
      </c>
      <c r="E125" s="9">
        <f t="shared" si="15"/>
        <v>0</v>
      </c>
      <c r="F125" s="14"/>
      <c r="G125" s="14"/>
      <c r="H125" s="14"/>
      <c r="I125" s="16"/>
      <c r="J125" s="5"/>
      <c r="K125" s="8"/>
      <c r="L125" s="8"/>
      <c r="M125" s="8"/>
    </row>
    <row r="126" spans="1:13" ht="15.75" customHeight="1" x14ac:dyDescent="0.25">
      <c r="A126" s="14">
        <v>3</v>
      </c>
      <c r="B126" s="14" t="s">
        <v>2617</v>
      </c>
      <c r="C126" s="14" t="s">
        <v>2618</v>
      </c>
      <c r="D126" s="14"/>
      <c r="E126" s="15" t="s">
        <v>26</v>
      </c>
      <c r="F126" s="14" t="s">
        <v>13</v>
      </c>
      <c r="G126" s="14"/>
      <c r="H126" s="14"/>
      <c r="I126" s="16" t="s">
        <v>2619</v>
      </c>
      <c r="J126" s="103">
        <v>2022</v>
      </c>
      <c r="K126" s="8"/>
      <c r="L126" s="8"/>
      <c r="M126" s="8"/>
    </row>
    <row r="127" spans="1:13" ht="15.75" customHeight="1" x14ac:dyDescent="0.25">
      <c r="A127" s="9">
        <v>34</v>
      </c>
      <c r="B127" s="9" t="s">
        <v>801</v>
      </c>
      <c r="C127" s="9">
        <f t="array" ref="C127">SUMPRODUCT(1/COUNTIF(C128,C128))</f>
        <v>1</v>
      </c>
      <c r="D127" s="9" t="s">
        <v>802</v>
      </c>
      <c r="E127" s="9">
        <f>SUM(F127:H127)</f>
        <v>0</v>
      </c>
      <c r="F127" s="14"/>
      <c r="G127" s="14"/>
      <c r="H127" s="14"/>
      <c r="I127" s="16"/>
      <c r="J127" s="5"/>
      <c r="K127" s="8"/>
      <c r="L127" s="8"/>
      <c r="M127" s="8"/>
    </row>
    <row r="128" spans="1:13" ht="15.75" customHeight="1" x14ac:dyDescent="0.25">
      <c r="A128" s="14">
        <v>3</v>
      </c>
      <c r="B128" s="14" t="s">
        <v>2620</v>
      </c>
      <c r="C128" s="14" t="s">
        <v>2621</v>
      </c>
      <c r="D128" s="14"/>
      <c r="E128" s="15" t="s">
        <v>26</v>
      </c>
      <c r="F128" s="14" t="s">
        <v>13</v>
      </c>
      <c r="G128" s="14"/>
      <c r="H128" s="14"/>
      <c r="I128" s="16" t="s">
        <v>2622</v>
      </c>
      <c r="J128" s="103" t="s">
        <v>2530</v>
      </c>
      <c r="K128" s="8"/>
      <c r="L128" s="8"/>
      <c r="M128" s="8"/>
    </row>
    <row r="129" spans="1:13" ht="15.75" customHeight="1" x14ac:dyDescent="0.25">
      <c r="A129" s="9">
        <v>35</v>
      </c>
      <c r="B129" s="9" t="s">
        <v>819</v>
      </c>
      <c r="C129" s="9" t="e">
        <f t="array" ref="C129">SUMPRODUCT(1/COUNTIF(#REF!,#REF!))</f>
        <v>#REF!</v>
      </c>
      <c r="D129" s="9" t="s">
        <v>820</v>
      </c>
      <c r="E129" s="9">
        <f t="shared" ref="E129:E130" si="16">SUM(F129:H129)</f>
        <v>0</v>
      </c>
      <c r="F129" s="14"/>
      <c r="G129" s="14"/>
      <c r="H129" s="14"/>
      <c r="I129" s="16"/>
      <c r="J129" s="5"/>
      <c r="K129" s="8"/>
      <c r="L129" s="8"/>
      <c r="M129" s="8"/>
    </row>
    <row r="130" spans="1:13" ht="15.75" customHeight="1" x14ac:dyDescent="0.25">
      <c r="A130" s="9">
        <v>36</v>
      </c>
      <c r="B130" s="9" t="s">
        <v>845</v>
      </c>
      <c r="C130" s="9">
        <f t="array" ref="C130">SUMPRODUCT(1/COUNTIF(C131:C135,C131:C135))</f>
        <v>2</v>
      </c>
      <c r="D130" s="9" t="s">
        <v>846</v>
      </c>
      <c r="E130" s="9">
        <f t="shared" si="16"/>
        <v>0</v>
      </c>
      <c r="F130" s="14"/>
      <c r="G130" s="14"/>
      <c r="H130" s="14"/>
      <c r="I130" s="16"/>
      <c r="J130" s="5"/>
      <c r="K130" s="8"/>
      <c r="L130" s="8"/>
      <c r="M130" s="8"/>
    </row>
    <row r="131" spans="1:13" ht="15.75" customHeight="1" x14ac:dyDescent="0.25">
      <c r="A131" s="14">
        <v>8</v>
      </c>
      <c r="B131" s="14" t="s">
        <v>2623</v>
      </c>
      <c r="C131" s="14" t="s">
        <v>2624</v>
      </c>
      <c r="D131" s="14"/>
      <c r="E131" s="15" t="s">
        <v>26</v>
      </c>
      <c r="F131" s="14"/>
      <c r="G131" s="14" t="s">
        <v>14</v>
      </c>
      <c r="H131" s="14"/>
      <c r="I131" s="16" t="s">
        <v>2625</v>
      </c>
      <c r="J131" s="103">
        <v>2022</v>
      </c>
      <c r="K131" s="8"/>
      <c r="L131" s="8"/>
      <c r="M131" s="8"/>
    </row>
    <row r="132" spans="1:13" ht="15.75" customHeight="1" x14ac:dyDescent="0.25">
      <c r="A132" s="14">
        <v>9</v>
      </c>
      <c r="B132" s="5" t="s">
        <v>2626</v>
      </c>
      <c r="C132" s="5" t="s">
        <v>2624</v>
      </c>
      <c r="D132" s="5"/>
      <c r="E132" s="31" t="s">
        <v>26</v>
      </c>
      <c r="F132" s="5" t="s">
        <v>13</v>
      </c>
      <c r="G132" s="5"/>
      <c r="H132" s="5"/>
      <c r="I132" s="32" t="s">
        <v>2625</v>
      </c>
      <c r="J132" s="5">
        <v>2021</v>
      </c>
      <c r="K132" s="8"/>
      <c r="L132" s="8"/>
      <c r="M132" s="8"/>
    </row>
    <row r="133" spans="1:13" ht="15.75" customHeight="1" x14ac:dyDescent="0.25">
      <c r="A133" s="14">
        <v>10</v>
      </c>
      <c r="B133" s="5" t="s">
        <v>2626</v>
      </c>
      <c r="C133" s="5" t="s">
        <v>2624</v>
      </c>
      <c r="D133" s="5"/>
      <c r="E133" s="31" t="s">
        <v>26</v>
      </c>
      <c r="F133" s="5"/>
      <c r="G133" s="5" t="s">
        <v>14</v>
      </c>
      <c r="H133" s="5"/>
      <c r="I133" s="32" t="s">
        <v>2625</v>
      </c>
      <c r="J133" s="103">
        <v>2022</v>
      </c>
      <c r="K133" s="8"/>
      <c r="L133" s="8"/>
      <c r="M133" s="8"/>
    </row>
    <row r="134" spans="1:13" ht="15.75" customHeight="1" x14ac:dyDescent="0.25">
      <c r="A134" s="14">
        <v>11</v>
      </c>
      <c r="B134" s="14" t="s">
        <v>1683</v>
      </c>
      <c r="C134" s="14" t="s">
        <v>2624</v>
      </c>
      <c r="D134" s="14"/>
      <c r="E134" s="15" t="s">
        <v>26</v>
      </c>
      <c r="F134" s="14"/>
      <c r="G134" s="14" t="s">
        <v>14</v>
      </c>
      <c r="H134" s="14"/>
      <c r="I134" s="16" t="s">
        <v>2625</v>
      </c>
      <c r="J134" s="103">
        <v>2022</v>
      </c>
      <c r="K134" s="8"/>
      <c r="L134" s="8"/>
      <c r="M134" s="8"/>
    </row>
    <row r="135" spans="1:13" ht="15.75" customHeight="1" x14ac:dyDescent="0.25">
      <c r="A135" s="14">
        <v>15</v>
      </c>
      <c r="B135" s="14" t="s">
        <v>2627</v>
      </c>
      <c r="C135" s="14" t="s">
        <v>883</v>
      </c>
      <c r="D135" s="14"/>
      <c r="E135" s="15" t="s">
        <v>26</v>
      </c>
      <c r="F135" s="14" t="s">
        <v>13</v>
      </c>
      <c r="G135" s="14"/>
      <c r="H135" s="14"/>
      <c r="I135" s="16" t="s">
        <v>874</v>
      </c>
      <c r="J135" s="103">
        <v>2022</v>
      </c>
      <c r="K135" s="8"/>
      <c r="L135" s="8"/>
      <c r="M135" s="8"/>
    </row>
    <row r="136" spans="1:13" ht="15.75" customHeight="1" x14ac:dyDescent="0.25">
      <c r="A136" s="9">
        <v>37</v>
      </c>
      <c r="B136" s="9" t="s">
        <v>888</v>
      </c>
      <c r="C136" s="9">
        <f t="array" ref="C136">SUMPRODUCT(1/COUNTIF(C137,C137))</f>
        <v>1</v>
      </c>
      <c r="D136" s="9"/>
      <c r="E136" s="9">
        <f>SUM(F136:H136)</f>
        <v>0</v>
      </c>
      <c r="F136" s="14"/>
      <c r="G136" s="14"/>
      <c r="H136" s="14"/>
      <c r="I136" s="16"/>
      <c r="J136" s="5"/>
      <c r="K136" s="8"/>
      <c r="L136" s="8"/>
      <c r="M136" s="8"/>
    </row>
    <row r="137" spans="1:13" ht="15.75" customHeight="1" x14ac:dyDescent="0.25">
      <c r="A137" s="14">
        <v>1</v>
      </c>
      <c r="B137" s="21" t="s">
        <v>2628</v>
      </c>
      <c r="C137" s="21" t="s">
        <v>2629</v>
      </c>
      <c r="D137" s="14" t="s">
        <v>2630</v>
      </c>
      <c r="E137" s="15" t="s">
        <v>26</v>
      </c>
      <c r="F137" s="14" t="s">
        <v>13</v>
      </c>
      <c r="G137" s="14"/>
      <c r="H137" s="14"/>
      <c r="I137" s="16" t="s">
        <v>2631</v>
      </c>
      <c r="J137" s="103">
        <v>2022</v>
      </c>
      <c r="K137" s="8"/>
      <c r="L137" s="8"/>
      <c r="M137" s="8"/>
    </row>
    <row r="138" spans="1:13" ht="15.75" customHeight="1" x14ac:dyDescent="0.25">
      <c r="A138" s="9">
        <v>38</v>
      </c>
      <c r="B138" s="9" t="s">
        <v>889</v>
      </c>
      <c r="C138" s="9">
        <f t="array" ref="C138">SUMPRODUCT(1/COUNTIF(C139:C146,C139:C146))</f>
        <v>4</v>
      </c>
      <c r="D138" s="9" t="s">
        <v>890</v>
      </c>
      <c r="E138" s="9">
        <f>SUM(F138:H138)</f>
        <v>0</v>
      </c>
      <c r="F138" s="14"/>
      <c r="G138" s="14"/>
      <c r="H138" s="14"/>
      <c r="I138" s="16"/>
      <c r="J138" s="5"/>
      <c r="K138" s="8"/>
      <c r="L138" s="8"/>
      <c r="M138" s="8"/>
    </row>
    <row r="139" spans="1:13" ht="15.75" customHeight="1" x14ac:dyDescent="0.25">
      <c r="A139" s="14">
        <v>2</v>
      </c>
      <c r="B139" s="14" t="s">
        <v>2632</v>
      </c>
      <c r="C139" s="14" t="s">
        <v>2633</v>
      </c>
      <c r="D139" s="14" t="s">
        <v>2634</v>
      </c>
      <c r="E139" s="15" t="s">
        <v>26</v>
      </c>
      <c r="F139" s="14"/>
      <c r="G139" s="14" t="s">
        <v>14</v>
      </c>
      <c r="H139" s="14"/>
      <c r="I139" s="16" t="s">
        <v>2635</v>
      </c>
      <c r="J139" s="103">
        <v>2022</v>
      </c>
      <c r="K139" s="8"/>
      <c r="L139" s="8"/>
      <c r="M139" s="8"/>
    </row>
    <row r="140" spans="1:13" ht="15.75" customHeight="1" x14ac:dyDescent="0.25">
      <c r="A140" s="14">
        <v>3</v>
      </c>
      <c r="B140" s="14" t="s">
        <v>2636</v>
      </c>
      <c r="C140" s="14" t="s">
        <v>2633</v>
      </c>
      <c r="D140" s="14" t="s">
        <v>2634</v>
      </c>
      <c r="E140" s="15" t="s">
        <v>26</v>
      </c>
      <c r="F140" s="14"/>
      <c r="G140" s="14" t="s">
        <v>14</v>
      </c>
      <c r="H140" s="14"/>
      <c r="I140" s="16" t="s">
        <v>2635</v>
      </c>
      <c r="J140" s="103">
        <v>2022</v>
      </c>
      <c r="K140" s="8"/>
      <c r="L140" s="8"/>
      <c r="M140" s="8"/>
    </row>
    <row r="141" spans="1:13" ht="15.75" customHeight="1" x14ac:dyDescent="0.25">
      <c r="A141" s="14">
        <v>4</v>
      </c>
      <c r="B141" s="14" t="s">
        <v>2637</v>
      </c>
      <c r="C141" s="14" t="s">
        <v>2633</v>
      </c>
      <c r="D141" s="14" t="s">
        <v>2634</v>
      </c>
      <c r="E141" s="15" t="s">
        <v>26</v>
      </c>
      <c r="F141" s="14"/>
      <c r="G141" s="14" t="s">
        <v>14</v>
      </c>
      <c r="H141" s="14"/>
      <c r="I141" s="16" t="s">
        <v>2635</v>
      </c>
      <c r="J141" s="103">
        <v>2022</v>
      </c>
      <c r="K141" s="8"/>
      <c r="L141" s="8"/>
      <c r="M141" s="8"/>
    </row>
    <row r="142" spans="1:13" ht="15.75" customHeight="1" x14ac:dyDescent="0.25">
      <c r="A142" s="14">
        <v>5</v>
      </c>
      <c r="B142" s="14" t="s">
        <v>2638</v>
      </c>
      <c r="C142" s="14" t="s">
        <v>2633</v>
      </c>
      <c r="D142" s="14" t="s">
        <v>2634</v>
      </c>
      <c r="E142" s="15" t="s">
        <v>26</v>
      </c>
      <c r="F142" s="14"/>
      <c r="G142" s="14" t="s">
        <v>14</v>
      </c>
      <c r="H142" s="14"/>
      <c r="I142" s="16" t="s">
        <v>2635</v>
      </c>
      <c r="J142" s="103">
        <v>2022</v>
      </c>
      <c r="K142" s="8"/>
      <c r="L142" s="8"/>
      <c r="M142" s="8"/>
    </row>
    <row r="143" spans="1:13" ht="15.75" customHeight="1" x14ac:dyDescent="0.25">
      <c r="A143" s="14">
        <v>8</v>
      </c>
      <c r="B143" s="14" t="s">
        <v>2639</v>
      </c>
      <c r="C143" s="14" t="s">
        <v>2640</v>
      </c>
      <c r="D143" s="14" t="s">
        <v>2641</v>
      </c>
      <c r="E143" s="15" t="s">
        <v>26</v>
      </c>
      <c r="F143" s="14" t="s">
        <v>13</v>
      </c>
      <c r="G143" s="14"/>
      <c r="H143" s="14"/>
      <c r="I143" s="16" t="s">
        <v>2642</v>
      </c>
      <c r="J143" s="103">
        <v>2022</v>
      </c>
      <c r="K143" s="8"/>
      <c r="L143" s="8"/>
      <c r="M143" s="8"/>
    </row>
    <row r="144" spans="1:13" ht="15.75" customHeight="1" x14ac:dyDescent="0.25">
      <c r="A144" s="14">
        <v>9</v>
      </c>
      <c r="B144" s="14" t="s">
        <v>2643</v>
      </c>
      <c r="C144" s="14" t="s">
        <v>2640</v>
      </c>
      <c r="D144" s="14" t="s">
        <v>2641</v>
      </c>
      <c r="E144" s="15" t="s">
        <v>26</v>
      </c>
      <c r="F144" s="14" t="s">
        <v>13</v>
      </c>
      <c r="G144" s="14"/>
      <c r="H144" s="14"/>
      <c r="I144" s="16" t="s">
        <v>2642</v>
      </c>
      <c r="J144" s="103">
        <v>2022</v>
      </c>
      <c r="K144" s="8"/>
      <c r="L144" s="8"/>
      <c r="M144" s="8"/>
    </row>
    <row r="145" spans="1:13" ht="15.75" customHeight="1" x14ac:dyDescent="0.25">
      <c r="A145" s="14">
        <v>11</v>
      </c>
      <c r="B145" s="14" t="s">
        <v>2644</v>
      </c>
      <c r="C145" s="14" t="s">
        <v>2645</v>
      </c>
      <c r="D145" s="14" t="s">
        <v>2646</v>
      </c>
      <c r="E145" s="15" t="s">
        <v>26</v>
      </c>
      <c r="F145" s="14" t="s">
        <v>13</v>
      </c>
      <c r="G145" s="14"/>
      <c r="H145" s="14"/>
      <c r="I145" s="16" t="s">
        <v>2647</v>
      </c>
      <c r="J145" s="5">
        <v>2021</v>
      </c>
      <c r="K145" s="8"/>
      <c r="L145" s="8"/>
      <c r="M145" s="8"/>
    </row>
    <row r="146" spans="1:13" ht="15.75" customHeight="1" x14ac:dyDescent="0.25">
      <c r="A146" s="14">
        <v>14</v>
      </c>
      <c r="B146" s="21" t="s">
        <v>2648</v>
      </c>
      <c r="C146" s="14" t="s">
        <v>2649</v>
      </c>
      <c r="D146" s="14" t="s">
        <v>2650</v>
      </c>
      <c r="E146" s="15" t="s">
        <v>26</v>
      </c>
      <c r="F146" s="14" t="s">
        <v>13</v>
      </c>
      <c r="G146" s="14"/>
      <c r="H146" s="14"/>
      <c r="I146" s="16" t="s">
        <v>2651</v>
      </c>
      <c r="J146" s="5">
        <v>2019</v>
      </c>
      <c r="K146" s="8"/>
      <c r="L146" s="8"/>
      <c r="M146" s="8"/>
    </row>
    <row r="147" spans="1:13" ht="15.75" customHeight="1" x14ac:dyDescent="0.25">
      <c r="A147" s="9">
        <v>39</v>
      </c>
      <c r="B147" s="9" t="s">
        <v>911</v>
      </c>
      <c r="C147" s="9">
        <f t="array" ref="C147">SUMPRODUCT(1/COUNTIF(C148:C153,C148:C153))</f>
        <v>4</v>
      </c>
      <c r="D147" s="9" t="s">
        <v>912</v>
      </c>
      <c r="E147" s="9">
        <f>SUM(F147:H147)</f>
        <v>0</v>
      </c>
      <c r="F147" s="14"/>
      <c r="G147" s="14"/>
      <c r="H147" s="14"/>
      <c r="I147" s="16"/>
      <c r="J147" s="5"/>
      <c r="K147" s="8"/>
      <c r="L147" s="8"/>
      <c r="M147" s="8"/>
    </row>
    <row r="148" spans="1:13" ht="15.75" customHeight="1" x14ac:dyDescent="0.25">
      <c r="A148" s="14">
        <v>3</v>
      </c>
      <c r="B148" s="30" t="s">
        <v>2652</v>
      </c>
      <c r="C148" s="21" t="s">
        <v>2653</v>
      </c>
      <c r="D148" s="21" t="s">
        <v>915</v>
      </c>
      <c r="E148" s="15" t="s">
        <v>26</v>
      </c>
      <c r="F148" s="5" t="s">
        <v>13</v>
      </c>
      <c r="G148" s="5"/>
      <c r="H148" s="5"/>
      <c r="I148" s="32" t="s">
        <v>916</v>
      </c>
      <c r="J148" s="5">
        <v>2020</v>
      </c>
      <c r="K148" s="8"/>
      <c r="L148" s="8"/>
      <c r="M148" s="8"/>
    </row>
    <row r="149" spans="1:13" ht="15.75" customHeight="1" x14ac:dyDescent="0.25">
      <c r="A149" s="14">
        <v>6</v>
      </c>
      <c r="B149" s="21" t="s">
        <v>2654</v>
      </c>
      <c r="C149" s="21" t="s">
        <v>2655</v>
      </c>
      <c r="D149" s="21" t="s">
        <v>915</v>
      </c>
      <c r="E149" s="15" t="s">
        <v>26</v>
      </c>
      <c r="F149" s="14" t="s">
        <v>13</v>
      </c>
      <c r="G149" s="14"/>
      <c r="H149" s="14"/>
      <c r="I149" s="16" t="s">
        <v>916</v>
      </c>
      <c r="J149" s="103" t="s">
        <v>2530</v>
      </c>
      <c r="K149" s="8"/>
      <c r="L149" s="8"/>
      <c r="M149" s="8"/>
    </row>
    <row r="150" spans="1:13" ht="15.75" customHeight="1" x14ac:dyDescent="0.25">
      <c r="A150" s="14">
        <v>7</v>
      </c>
      <c r="B150" s="14" t="s">
        <v>921</v>
      </c>
      <c r="C150" s="14" t="s">
        <v>2656</v>
      </c>
      <c r="D150" s="14" t="s">
        <v>923</v>
      </c>
      <c r="E150" s="15" t="s">
        <v>26</v>
      </c>
      <c r="F150" s="14"/>
      <c r="G150" s="14" t="s">
        <v>14</v>
      </c>
      <c r="H150" s="14"/>
      <c r="I150" s="16" t="s">
        <v>924</v>
      </c>
      <c r="J150" s="103">
        <v>2022</v>
      </c>
      <c r="K150" s="8"/>
      <c r="L150" s="8"/>
      <c r="M150" s="8"/>
    </row>
    <row r="151" spans="1:13" ht="15.75" customHeight="1" x14ac:dyDescent="0.25">
      <c r="A151" s="14">
        <v>8</v>
      </c>
      <c r="B151" s="14" t="s">
        <v>926</v>
      </c>
      <c r="C151" s="14" t="s">
        <v>2656</v>
      </c>
      <c r="D151" s="14" t="s">
        <v>923</v>
      </c>
      <c r="E151" s="15" t="s">
        <v>26</v>
      </c>
      <c r="F151" s="14"/>
      <c r="G151" s="14" t="s">
        <v>14</v>
      </c>
      <c r="H151" s="14"/>
      <c r="I151" s="16" t="s">
        <v>924</v>
      </c>
      <c r="J151" s="103">
        <v>2022</v>
      </c>
      <c r="K151" s="8"/>
      <c r="L151" s="8"/>
      <c r="M151" s="8"/>
    </row>
    <row r="152" spans="1:13" ht="15.75" customHeight="1" x14ac:dyDescent="0.25">
      <c r="A152" s="14">
        <v>9</v>
      </c>
      <c r="B152" s="14" t="s">
        <v>927</v>
      </c>
      <c r="C152" s="14" t="s">
        <v>2656</v>
      </c>
      <c r="D152" s="14" t="s">
        <v>923</v>
      </c>
      <c r="E152" s="15" t="s">
        <v>26</v>
      </c>
      <c r="F152" s="14"/>
      <c r="G152" s="14" t="s">
        <v>14</v>
      </c>
      <c r="H152" s="14"/>
      <c r="I152" s="16" t="s">
        <v>924</v>
      </c>
      <c r="J152" s="103">
        <v>2022</v>
      </c>
      <c r="K152" s="8"/>
      <c r="L152" s="8"/>
      <c r="M152" s="8"/>
    </row>
    <row r="153" spans="1:13" ht="15.75" customHeight="1" x14ac:dyDescent="0.25">
      <c r="A153" s="14">
        <v>19</v>
      </c>
      <c r="B153" s="14" t="s">
        <v>2657</v>
      </c>
      <c r="C153" s="14" t="s">
        <v>2658</v>
      </c>
      <c r="D153" s="14" t="s">
        <v>2659</v>
      </c>
      <c r="E153" s="15" t="s">
        <v>46</v>
      </c>
      <c r="F153" s="14" t="s">
        <v>13</v>
      </c>
      <c r="G153" s="14"/>
      <c r="H153" s="14"/>
      <c r="I153" s="16" t="s">
        <v>2660</v>
      </c>
      <c r="J153" s="103">
        <v>2022</v>
      </c>
      <c r="K153" s="8"/>
      <c r="L153" s="8"/>
      <c r="M153" s="8"/>
    </row>
    <row r="154" spans="1:13" ht="15.75" customHeight="1" x14ac:dyDescent="0.25">
      <c r="A154" s="9">
        <v>40</v>
      </c>
      <c r="B154" s="9" t="s">
        <v>951</v>
      </c>
      <c r="C154" s="9" t="e">
        <f t="array" ref="C154">SUMPRODUCT(1/COUNTIF(#REF!,#REF!))</f>
        <v>#REF!</v>
      </c>
      <c r="D154" s="9" t="s">
        <v>952</v>
      </c>
      <c r="E154" s="9">
        <f t="shared" ref="E154:E155" si="17">SUM(F154:H154)</f>
        <v>0</v>
      </c>
      <c r="F154" s="14"/>
      <c r="G154" s="14"/>
      <c r="H154" s="14"/>
      <c r="I154" s="16"/>
      <c r="J154" s="5"/>
      <c r="K154" s="8"/>
      <c r="L154" s="8"/>
      <c r="M154" s="8"/>
    </row>
    <row r="155" spans="1:13" ht="15.75" customHeight="1" x14ac:dyDescent="0.25">
      <c r="A155" s="9">
        <v>41</v>
      </c>
      <c r="B155" s="9" t="s">
        <v>967</v>
      </c>
      <c r="C155" s="9">
        <f t="array" ref="C155">SUMPRODUCT(1/COUNTIF(C156:C159,C156:C159))</f>
        <v>4</v>
      </c>
      <c r="D155" s="9" t="s">
        <v>968</v>
      </c>
      <c r="E155" s="9">
        <f t="shared" si="17"/>
        <v>0</v>
      </c>
      <c r="F155" s="14"/>
      <c r="G155" s="14"/>
      <c r="H155" s="14"/>
      <c r="I155" s="16"/>
      <c r="J155" s="5"/>
      <c r="K155" s="8"/>
      <c r="L155" s="8"/>
      <c r="M155" s="8"/>
    </row>
    <row r="156" spans="1:13" ht="15.75" customHeight="1" x14ac:dyDescent="0.25">
      <c r="A156" s="14">
        <v>2</v>
      </c>
      <c r="B156" s="14" t="s">
        <v>2661</v>
      </c>
      <c r="C156" s="14" t="s">
        <v>2662</v>
      </c>
      <c r="D156" s="14" t="s">
        <v>2663</v>
      </c>
      <c r="E156" s="15" t="s">
        <v>26</v>
      </c>
      <c r="F156" s="14" t="s">
        <v>13</v>
      </c>
      <c r="G156" s="14"/>
      <c r="H156" s="14"/>
      <c r="I156" s="16" t="s">
        <v>2664</v>
      </c>
      <c r="J156" s="103">
        <v>2022</v>
      </c>
      <c r="K156" s="8"/>
      <c r="L156" s="8"/>
      <c r="M156" s="8"/>
    </row>
    <row r="157" spans="1:13" ht="15.75" customHeight="1" x14ac:dyDescent="0.25">
      <c r="A157" s="14">
        <v>3</v>
      </c>
      <c r="B157" s="14" t="s">
        <v>2665</v>
      </c>
      <c r="C157" s="14" t="s">
        <v>2666</v>
      </c>
      <c r="D157" s="14" t="s">
        <v>2667</v>
      </c>
      <c r="E157" s="15" t="s">
        <v>26</v>
      </c>
      <c r="F157" s="14" t="s">
        <v>13</v>
      </c>
      <c r="G157" s="14"/>
      <c r="H157" s="14"/>
      <c r="I157" s="16" t="s">
        <v>2668</v>
      </c>
      <c r="J157" s="5">
        <v>2019</v>
      </c>
      <c r="K157" s="8"/>
      <c r="L157" s="8"/>
      <c r="M157" s="8"/>
    </row>
    <row r="158" spans="1:13" ht="15.75" customHeight="1" x14ac:dyDescent="0.25">
      <c r="A158" s="14">
        <v>4</v>
      </c>
      <c r="B158" s="14" t="s">
        <v>2669</v>
      </c>
      <c r="C158" s="14" t="s">
        <v>2670</v>
      </c>
      <c r="D158" s="14" t="s">
        <v>2671</v>
      </c>
      <c r="E158" s="15" t="s">
        <v>26</v>
      </c>
      <c r="F158" s="14" t="s">
        <v>13</v>
      </c>
      <c r="G158" s="14"/>
      <c r="H158" s="14"/>
      <c r="I158" s="16" t="s">
        <v>2672</v>
      </c>
      <c r="J158" s="5">
        <v>2019</v>
      </c>
      <c r="K158" s="8"/>
      <c r="L158" s="8"/>
      <c r="M158" s="8"/>
    </row>
    <row r="159" spans="1:13" ht="15.75" customHeight="1" x14ac:dyDescent="0.25">
      <c r="A159" s="14">
        <v>5</v>
      </c>
      <c r="B159" s="14" t="s">
        <v>2673</v>
      </c>
      <c r="C159" s="14" t="s">
        <v>2674</v>
      </c>
      <c r="D159" s="14" t="s">
        <v>2675</v>
      </c>
      <c r="E159" s="15" t="s">
        <v>26</v>
      </c>
      <c r="F159" s="150"/>
      <c r="G159" s="14" t="s">
        <v>14</v>
      </c>
      <c r="H159" s="150"/>
      <c r="I159" s="16" t="s">
        <v>2676</v>
      </c>
      <c r="J159" s="103">
        <v>2022</v>
      </c>
      <c r="K159" s="149"/>
      <c r="L159" s="149"/>
      <c r="M159" s="8"/>
    </row>
    <row r="160" spans="1:13" ht="15.75" customHeight="1" x14ac:dyDescent="0.25">
      <c r="A160" s="151">
        <v>42</v>
      </c>
      <c r="B160" s="9" t="s">
        <v>982</v>
      </c>
      <c r="C160" s="9" t="e">
        <f t="array" ref="C160">SUMPRODUCT(1/COUNTIF(#REF!,#REF!))</f>
        <v>#REF!</v>
      </c>
      <c r="D160" s="9" t="s">
        <v>983</v>
      </c>
      <c r="E160" s="9">
        <f t="shared" ref="E160:E161" si="18">SUM(F160:H160)</f>
        <v>0</v>
      </c>
      <c r="F160" s="20"/>
      <c r="G160" s="20"/>
      <c r="H160" s="20"/>
      <c r="I160" s="20"/>
      <c r="J160" s="20"/>
      <c r="K160" s="149"/>
      <c r="L160" s="149"/>
      <c r="M160" s="8"/>
    </row>
    <row r="161" spans="1:13" ht="15.75" customHeight="1" x14ac:dyDescent="0.25">
      <c r="A161" s="9">
        <v>43</v>
      </c>
      <c r="B161" s="9" t="s">
        <v>1001</v>
      </c>
      <c r="C161" s="9">
        <f t="array" ref="C161">SUMPRODUCT(1/COUNTIF(C162:C168,C162:C168))</f>
        <v>5</v>
      </c>
      <c r="D161" s="9" t="s">
        <v>1002</v>
      </c>
      <c r="E161" s="9">
        <f t="shared" si="18"/>
        <v>0</v>
      </c>
      <c r="F161" s="14"/>
      <c r="G161" s="14"/>
      <c r="H161" s="14"/>
      <c r="I161" s="16"/>
      <c r="J161" s="5"/>
      <c r="K161" s="8"/>
      <c r="L161" s="8"/>
      <c r="M161" s="8"/>
    </row>
    <row r="162" spans="1:13" ht="15.75" customHeight="1" x14ac:dyDescent="0.25">
      <c r="A162" s="14">
        <v>1</v>
      </c>
      <c r="B162" s="14" t="s">
        <v>2677</v>
      </c>
      <c r="C162" s="14" t="s">
        <v>2678</v>
      </c>
      <c r="D162" s="14" t="s">
        <v>2679</v>
      </c>
      <c r="E162" s="15" t="s">
        <v>26</v>
      </c>
      <c r="F162" s="14" t="s">
        <v>13</v>
      </c>
      <c r="G162" s="14"/>
      <c r="H162" s="14"/>
      <c r="I162" s="16" t="s">
        <v>2680</v>
      </c>
      <c r="J162" s="5">
        <v>2021</v>
      </c>
      <c r="K162" s="8"/>
      <c r="L162" s="8"/>
      <c r="M162" s="8"/>
    </row>
    <row r="163" spans="1:13" ht="15.75" customHeight="1" x14ac:dyDescent="0.25">
      <c r="A163" s="14">
        <v>2</v>
      </c>
      <c r="B163" s="14" t="s">
        <v>2681</v>
      </c>
      <c r="C163" s="14" t="s">
        <v>2682</v>
      </c>
      <c r="D163" s="14" t="s">
        <v>2683</v>
      </c>
      <c r="E163" s="15" t="s">
        <v>26</v>
      </c>
      <c r="F163" s="14"/>
      <c r="G163" s="14" t="s">
        <v>14</v>
      </c>
      <c r="H163" s="14"/>
      <c r="I163" s="16" t="s">
        <v>2684</v>
      </c>
      <c r="J163" s="103">
        <v>2022</v>
      </c>
      <c r="K163" s="8"/>
      <c r="L163" s="8"/>
      <c r="M163" s="8"/>
    </row>
    <row r="164" spans="1:13" ht="15.75" customHeight="1" x14ac:dyDescent="0.25">
      <c r="A164" s="14">
        <v>3</v>
      </c>
      <c r="B164" s="14" t="s">
        <v>2685</v>
      </c>
      <c r="C164" s="14" t="s">
        <v>2686</v>
      </c>
      <c r="D164" s="14" t="s">
        <v>2687</v>
      </c>
      <c r="E164" s="15" t="s">
        <v>26</v>
      </c>
      <c r="F164" s="14" t="s">
        <v>13</v>
      </c>
      <c r="G164" s="14"/>
      <c r="H164" s="14"/>
      <c r="I164" s="16" t="s">
        <v>2688</v>
      </c>
      <c r="J164" s="103">
        <v>2022</v>
      </c>
      <c r="K164" s="8"/>
      <c r="L164" s="8"/>
      <c r="M164" s="8"/>
    </row>
    <row r="165" spans="1:13" ht="15.75" customHeight="1" x14ac:dyDescent="0.25">
      <c r="A165" s="14">
        <v>17</v>
      </c>
      <c r="B165" s="14" t="s">
        <v>2689</v>
      </c>
      <c r="C165" s="14" t="s">
        <v>2690</v>
      </c>
      <c r="D165" s="14" t="s">
        <v>89</v>
      </c>
      <c r="E165" s="15" t="s">
        <v>26</v>
      </c>
      <c r="F165" s="14" t="s">
        <v>13</v>
      </c>
      <c r="G165" s="14"/>
      <c r="H165" s="14"/>
      <c r="I165" s="16" t="s">
        <v>2691</v>
      </c>
      <c r="J165" s="103">
        <v>2022</v>
      </c>
      <c r="K165" s="8"/>
      <c r="L165" s="8"/>
      <c r="M165" s="8"/>
    </row>
    <row r="166" spans="1:13" ht="15.75" customHeight="1" x14ac:dyDescent="0.25">
      <c r="A166" s="14">
        <v>18</v>
      </c>
      <c r="B166" s="14" t="s">
        <v>2692</v>
      </c>
      <c r="C166" s="14" t="s">
        <v>2690</v>
      </c>
      <c r="D166" s="14" t="s">
        <v>89</v>
      </c>
      <c r="E166" s="15" t="s">
        <v>26</v>
      </c>
      <c r="F166" s="14" t="s">
        <v>13</v>
      </c>
      <c r="G166" s="14"/>
      <c r="H166" s="14"/>
      <c r="I166" s="16" t="s">
        <v>2691</v>
      </c>
      <c r="J166" s="103">
        <v>2022</v>
      </c>
      <c r="K166" s="8"/>
      <c r="L166" s="8"/>
      <c r="M166" s="8"/>
    </row>
    <row r="167" spans="1:13" ht="15.75" customHeight="1" x14ac:dyDescent="0.25">
      <c r="A167" s="14">
        <v>19</v>
      </c>
      <c r="B167" s="14" t="s">
        <v>2693</v>
      </c>
      <c r="C167" s="14" t="s">
        <v>2690</v>
      </c>
      <c r="D167" s="14" t="s">
        <v>89</v>
      </c>
      <c r="E167" s="15" t="s">
        <v>26</v>
      </c>
      <c r="F167" s="14" t="s">
        <v>13</v>
      </c>
      <c r="G167" s="14"/>
      <c r="H167" s="14"/>
      <c r="I167" s="16" t="s">
        <v>2691</v>
      </c>
      <c r="J167" s="103">
        <v>2022</v>
      </c>
      <c r="K167" s="8"/>
      <c r="L167" s="8"/>
      <c r="M167" s="8"/>
    </row>
    <row r="168" spans="1:13" ht="15.75" customHeight="1" x14ac:dyDescent="0.25">
      <c r="A168" s="14">
        <v>20</v>
      </c>
      <c r="B168" s="14" t="s">
        <v>2694</v>
      </c>
      <c r="C168" s="14" t="s">
        <v>1034</v>
      </c>
      <c r="D168" s="14" t="s">
        <v>89</v>
      </c>
      <c r="E168" s="15" t="s">
        <v>26</v>
      </c>
      <c r="F168" s="14" t="s">
        <v>13</v>
      </c>
      <c r="G168" s="14"/>
      <c r="H168" s="14"/>
      <c r="I168" s="16" t="s">
        <v>1035</v>
      </c>
      <c r="J168" s="103">
        <v>2022</v>
      </c>
      <c r="K168" s="8"/>
      <c r="L168" s="8"/>
      <c r="M168" s="8"/>
    </row>
    <row r="169" spans="1:13" ht="15.75" customHeight="1" x14ac:dyDescent="0.25">
      <c r="A169" s="9">
        <v>44</v>
      </c>
      <c r="B169" s="9" t="s">
        <v>1039</v>
      </c>
      <c r="C169" s="9">
        <f t="array" ref="C169">SUMPRODUCT(1/COUNTIF(C170:C171,C170:C171))</f>
        <v>1</v>
      </c>
      <c r="D169" s="9" t="s">
        <v>1040</v>
      </c>
      <c r="E169" s="9">
        <f>SUM(F169:H169)</f>
        <v>0</v>
      </c>
      <c r="F169" s="14"/>
      <c r="G169" s="14"/>
      <c r="H169" s="14"/>
      <c r="I169" s="16"/>
      <c r="J169" s="5"/>
      <c r="K169" s="8"/>
      <c r="L169" s="8"/>
      <c r="M169" s="8"/>
    </row>
    <row r="170" spans="1:13" ht="15.75" customHeight="1" x14ac:dyDescent="0.25">
      <c r="A170" s="14">
        <v>10</v>
      </c>
      <c r="B170" s="14" t="s">
        <v>2695</v>
      </c>
      <c r="C170" s="14" t="s">
        <v>2696</v>
      </c>
      <c r="D170" s="14" t="s">
        <v>2697</v>
      </c>
      <c r="E170" s="15" t="s">
        <v>26</v>
      </c>
      <c r="F170" s="14" t="s">
        <v>13</v>
      </c>
      <c r="G170" s="14"/>
      <c r="H170" s="14"/>
      <c r="I170" s="16" t="s">
        <v>2698</v>
      </c>
      <c r="J170" s="103">
        <v>2022</v>
      </c>
      <c r="K170" s="8"/>
      <c r="L170" s="8"/>
      <c r="M170" s="8"/>
    </row>
    <row r="171" spans="1:13" ht="15.75" customHeight="1" x14ac:dyDescent="0.25">
      <c r="A171" s="14">
        <v>11</v>
      </c>
      <c r="B171" s="14" t="s">
        <v>2699</v>
      </c>
      <c r="C171" s="14" t="s">
        <v>2696</v>
      </c>
      <c r="D171" s="14" t="s">
        <v>2697</v>
      </c>
      <c r="E171" s="15" t="s">
        <v>26</v>
      </c>
      <c r="F171" s="14" t="s">
        <v>13</v>
      </c>
      <c r="G171" s="14"/>
      <c r="H171" s="14"/>
      <c r="I171" s="16" t="s">
        <v>2698</v>
      </c>
      <c r="J171" s="103">
        <v>2022</v>
      </c>
      <c r="K171" s="8"/>
      <c r="L171" s="8"/>
      <c r="M171" s="8"/>
    </row>
    <row r="172" spans="1:13" ht="15.75" customHeight="1" x14ac:dyDescent="0.25">
      <c r="A172" s="9">
        <v>45</v>
      </c>
      <c r="B172" s="9" t="s">
        <v>1047</v>
      </c>
      <c r="C172" s="9">
        <f t="array" ref="C172">SUMPRODUCT(1/COUNTIF(C173,C173))</f>
        <v>1</v>
      </c>
      <c r="D172" s="9" t="s">
        <v>1048</v>
      </c>
      <c r="E172" s="9">
        <f>SUM(F172:H172)</f>
        <v>0</v>
      </c>
      <c r="F172" s="14"/>
      <c r="G172" s="14"/>
      <c r="H172" s="14"/>
      <c r="I172" s="16"/>
      <c r="J172" s="5"/>
      <c r="K172" s="8"/>
      <c r="L172" s="8"/>
      <c r="M172" s="8"/>
    </row>
    <row r="173" spans="1:13" ht="15.75" customHeight="1" x14ac:dyDescent="0.25">
      <c r="A173" s="14">
        <v>2</v>
      </c>
      <c r="B173" s="14" t="s">
        <v>2700</v>
      </c>
      <c r="C173" s="14" t="s">
        <v>2701</v>
      </c>
      <c r="D173" s="14" t="s">
        <v>2702</v>
      </c>
      <c r="E173" s="15" t="s">
        <v>26</v>
      </c>
      <c r="F173" s="14" t="s">
        <v>13</v>
      </c>
      <c r="G173" s="14"/>
      <c r="H173" s="14"/>
      <c r="I173" s="16" t="s">
        <v>2703</v>
      </c>
      <c r="J173" s="103">
        <v>2022</v>
      </c>
      <c r="K173" s="8"/>
      <c r="L173" s="8"/>
      <c r="M173" s="8"/>
    </row>
    <row r="174" spans="1:13" ht="15.75" customHeight="1" x14ac:dyDescent="0.25">
      <c r="A174" s="9">
        <v>46</v>
      </c>
      <c r="B174" s="9" t="s">
        <v>1056</v>
      </c>
      <c r="C174" s="9">
        <f t="array" ref="C174">SUMPRODUCT(1/COUNTIF(C175:C176,C175:C176))</f>
        <v>2</v>
      </c>
      <c r="D174" s="9" t="s">
        <v>1057</v>
      </c>
      <c r="E174" s="9">
        <f>SUM(F174:H174)</f>
        <v>0</v>
      </c>
      <c r="F174" s="14"/>
      <c r="G174" s="14"/>
      <c r="H174" s="14"/>
      <c r="I174" s="16"/>
      <c r="J174" s="5"/>
      <c r="K174" s="8"/>
      <c r="L174" s="8"/>
      <c r="M174" s="8"/>
    </row>
    <row r="175" spans="1:13" ht="15.75" customHeight="1" x14ac:dyDescent="0.25">
      <c r="A175" s="14">
        <v>14</v>
      </c>
      <c r="B175" s="14" t="s">
        <v>2388</v>
      </c>
      <c r="C175" s="14" t="s">
        <v>2704</v>
      </c>
      <c r="D175" s="14" t="s">
        <v>2390</v>
      </c>
      <c r="E175" s="14" t="s">
        <v>96</v>
      </c>
      <c r="F175" s="14" t="s">
        <v>13</v>
      </c>
      <c r="G175" s="14"/>
      <c r="H175" s="14"/>
      <c r="I175" s="16" t="s">
        <v>2391</v>
      </c>
      <c r="J175" s="5">
        <v>2021</v>
      </c>
      <c r="K175" s="8"/>
      <c r="L175" s="8"/>
      <c r="M175" s="8"/>
    </row>
    <row r="176" spans="1:13" ht="15.75" customHeight="1" x14ac:dyDescent="0.25">
      <c r="A176" s="14">
        <v>7</v>
      </c>
      <c r="B176" s="14" t="s">
        <v>2705</v>
      </c>
      <c r="C176" s="14" t="s">
        <v>2706</v>
      </c>
      <c r="D176" s="14" t="s">
        <v>2707</v>
      </c>
      <c r="E176" s="14" t="s">
        <v>26</v>
      </c>
      <c r="F176" s="14" t="s">
        <v>13</v>
      </c>
      <c r="G176" s="14"/>
      <c r="H176" s="14"/>
      <c r="I176" s="16" t="s">
        <v>1063</v>
      </c>
      <c r="J176" s="5">
        <v>2021</v>
      </c>
      <c r="K176" s="8"/>
      <c r="L176" s="8"/>
      <c r="M176" s="8"/>
    </row>
    <row r="177" spans="1:13" ht="15.75" customHeight="1" x14ac:dyDescent="0.25">
      <c r="A177" s="9">
        <v>47</v>
      </c>
      <c r="B177" s="9" t="s">
        <v>1070</v>
      </c>
      <c r="C177" s="9">
        <f t="array" ref="C177">SUMPRODUCT(1/COUNTIF(C178:C179,C178:C179))</f>
        <v>2</v>
      </c>
      <c r="D177" s="9" t="s">
        <v>1071</v>
      </c>
      <c r="E177" s="9">
        <f>SUM(F177:H177)</f>
        <v>0</v>
      </c>
      <c r="F177" s="14"/>
      <c r="G177" s="14"/>
      <c r="H177" s="14"/>
      <c r="I177" s="16"/>
      <c r="J177" s="5"/>
      <c r="K177" s="8"/>
      <c r="L177" s="8"/>
      <c r="M177" s="8"/>
    </row>
    <row r="178" spans="1:13" ht="15.75" customHeight="1" x14ac:dyDescent="0.25">
      <c r="A178" s="14">
        <v>13</v>
      </c>
      <c r="B178" s="14" t="s">
        <v>2708</v>
      </c>
      <c r="C178" s="14" t="s">
        <v>2709</v>
      </c>
      <c r="D178" s="14" t="s">
        <v>2710</v>
      </c>
      <c r="E178" s="14" t="s">
        <v>93</v>
      </c>
      <c r="F178" s="14" t="s">
        <v>13</v>
      </c>
      <c r="G178" s="14"/>
      <c r="H178" s="14"/>
      <c r="I178" s="16" t="s">
        <v>2711</v>
      </c>
      <c r="J178" s="5">
        <v>2021</v>
      </c>
      <c r="K178" s="8"/>
      <c r="L178" s="8"/>
      <c r="M178" s="8"/>
    </row>
    <row r="179" spans="1:13" ht="15.75" customHeight="1" x14ac:dyDescent="0.25">
      <c r="A179" s="14">
        <v>12</v>
      </c>
      <c r="B179" s="14" t="s">
        <v>2712</v>
      </c>
      <c r="C179" s="14" t="s">
        <v>2713</v>
      </c>
      <c r="D179" s="14"/>
      <c r="E179" s="15" t="s">
        <v>46</v>
      </c>
      <c r="F179" s="14" t="s">
        <v>13</v>
      </c>
      <c r="G179" s="14"/>
      <c r="H179" s="14"/>
      <c r="I179" s="16" t="s">
        <v>2714</v>
      </c>
      <c r="J179" s="5">
        <v>2019</v>
      </c>
      <c r="K179" s="8"/>
      <c r="L179" s="8"/>
      <c r="M179" s="8"/>
    </row>
    <row r="180" spans="1:13" ht="15.75" customHeight="1" x14ac:dyDescent="0.25">
      <c r="A180" s="9">
        <v>48</v>
      </c>
      <c r="B180" s="9" t="s">
        <v>1079</v>
      </c>
      <c r="C180" s="9">
        <f t="array" ref="C180">SUMPRODUCT(1/COUNTIF(C181:C188,C181:C188))</f>
        <v>4</v>
      </c>
      <c r="D180" s="9" t="s">
        <v>1080</v>
      </c>
      <c r="E180" s="9">
        <f>SUM(F180:H180)</f>
        <v>0</v>
      </c>
      <c r="F180" s="5"/>
      <c r="G180" s="14"/>
      <c r="H180" s="14"/>
      <c r="I180" s="16"/>
      <c r="J180" s="5"/>
      <c r="K180" s="8"/>
      <c r="L180" s="8"/>
      <c r="M180" s="8"/>
    </row>
    <row r="181" spans="1:13" ht="15.75" customHeight="1" x14ac:dyDescent="0.25">
      <c r="A181" s="14">
        <v>16</v>
      </c>
      <c r="B181" s="44" t="s">
        <v>2715</v>
      </c>
      <c r="C181" s="14" t="s">
        <v>2716</v>
      </c>
      <c r="D181" s="14" t="s">
        <v>2717</v>
      </c>
      <c r="E181" s="15" t="s">
        <v>93</v>
      </c>
      <c r="F181" s="14" t="s">
        <v>13</v>
      </c>
      <c r="G181" s="6"/>
      <c r="H181" s="6"/>
      <c r="I181" s="45" t="s">
        <v>2718</v>
      </c>
      <c r="J181" s="103">
        <v>2022</v>
      </c>
      <c r="K181" s="8"/>
      <c r="L181" s="8"/>
      <c r="M181" s="8"/>
    </row>
    <row r="182" spans="1:13" ht="15.75" customHeight="1" x14ac:dyDescent="0.25">
      <c r="A182" s="14">
        <v>17</v>
      </c>
      <c r="B182" s="44" t="s">
        <v>2719</v>
      </c>
      <c r="C182" s="14" t="s">
        <v>2716</v>
      </c>
      <c r="D182" s="14" t="s">
        <v>2717</v>
      </c>
      <c r="E182" s="15" t="s">
        <v>93</v>
      </c>
      <c r="F182" s="14" t="s">
        <v>13</v>
      </c>
      <c r="G182" s="6"/>
      <c r="H182" s="6"/>
      <c r="I182" s="45" t="s">
        <v>2718</v>
      </c>
      <c r="J182" s="103">
        <v>2022</v>
      </c>
      <c r="K182" s="8"/>
      <c r="L182" s="8"/>
      <c r="M182" s="8"/>
    </row>
    <row r="183" spans="1:13" ht="15.75" customHeight="1" x14ac:dyDescent="0.25">
      <c r="A183" s="14">
        <v>18</v>
      </c>
      <c r="B183" s="44" t="s">
        <v>2720</v>
      </c>
      <c r="C183" s="44" t="s">
        <v>2716</v>
      </c>
      <c r="D183" s="14" t="s">
        <v>2717</v>
      </c>
      <c r="E183" s="15" t="s">
        <v>93</v>
      </c>
      <c r="F183" s="14" t="s">
        <v>13</v>
      </c>
      <c r="G183" s="6"/>
      <c r="H183" s="6"/>
      <c r="I183" s="45" t="s">
        <v>2718</v>
      </c>
      <c r="J183" s="103">
        <v>2022</v>
      </c>
      <c r="K183" s="8"/>
      <c r="L183" s="8"/>
      <c r="M183" s="8"/>
    </row>
    <row r="184" spans="1:13" ht="15.75" customHeight="1" x14ac:dyDescent="0.25">
      <c r="A184" s="14">
        <v>19</v>
      </c>
      <c r="B184" s="44" t="s">
        <v>2721</v>
      </c>
      <c r="C184" s="44" t="s">
        <v>2716</v>
      </c>
      <c r="D184" s="14" t="s">
        <v>2717</v>
      </c>
      <c r="E184" s="15" t="s">
        <v>93</v>
      </c>
      <c r="F184" s="14" t="s">
        <v>13</v>
      </c>
      <c r="G184" s="6"/>
      <c r="H184" s="6"/>
      <c r="I184" s="45" t="s">
        <v>2718</v>
      </c>
      <c r="J184" s="103">
        <v>2022</v>
      </c>
      <c r="K184" s="8"/>
      <c r="L184" s="8"/>
      <c r="M184" s="8"/>
    </row>
    <row r="185" spans="1:13" ht="15.75" customHeight="1" x14ac:dyDescent="0.25">
      <c r="A185" s="14">
        <v>20</v>
      </c>
      <c r="B185" s="14" t="s">
        <v>2722</v>
      </c>
      <c r="C185" s="44" t="s">
        <v>2716</v>
      </c>
      <c r="D185" s="14" t="s">
        <v>2717</v>
      </c>
      <c r="E185" s="15" t="s">
        <v>93</v>
      </c>
      <c r="F185" s="14" t="s">
        <v>13</v>
      </c>
      <c r="G185" s="6"/>
      <c r="H185" s="6"/>
      <c r="I185" s="45" t="s">
        <v>2718</v>
      </c>
      <c r="J185" s="103">
        <v>2022</v>
      </c>
      <c r="K185" s="8"/>
      <c r="L185" s="8"/>
      <c r="M185" s="8"/>
    </row>
    <row r="186" spans="1:13" ht="15.75" customHeight="1" x14ac:dyDescent="0.25">
      <c r="A186" s="14">
        <v>21</v>
      </c>
      <c r="B186" s="13" t="s">
        <v>2723</v>
      </c>
      <c r="C186" s="13" t="s">
        <v>2724</v>
      </c>
      <c r="D186" s="13"/>
      <c r="E186" s="52" t="s">
        <v>26</v>
      </c>
      <c r="F186" s="13" t="s">
        <v>13</v>
      </c>
      <c r="G186" s="13"/>
      <c r="H186" s="13"/>
      <c r="I186" s="152" t="s">
        <v>2725</v>
      </c>
      <c r="J186" s="153">
        <v>2019</v>
      </c>
      <c r="K186" s="8"/>
      <c r="L186" s="8"/>
      <c r="M186" s="8"/>
    </row>
    <row r="187" spans="1:13" ht="15.75" customHeight="1" x14ac:dyDescent="0.25">
      <c r="A187" s="14">
        <v>24</v>
      </c>
      <c r="B187" s="13" t="s">
        <v>2726</v>
      </c>
      <c r="C187" s="13" t="s">
        <v>2727</v>
      </c>
      <c r="D187" s="13"/>
      <c r="E187" s="14" t="s">
        <v>26</v>
      </c>
      <c r="F187" s="13"/>
      <c r="G187" s="13" t="s">
        <v>14</v>
      </c>
      <c r="H187" s="13"/>
      <c r="I187" s="152" t="s">
        <v>2728</v>
      </c>
      <c r="J187" s="56">
        <v>2019</v>
      </c>
      <c r="K187" s="8"/>
      <c r="L187" s="8"/>
      <c r="M187" s="8"/>
    </row>
    <row r="188" spans="1:13" ht="15.75" customHeight="1" x14ac:dyDescent="0.25">
      <c r="A188" s="14">
        <v>25</v>
      </c>
      <c r="B188" s="13" t="s">
        <v>2729</v>
      </c>
      <c r="C188" s="13" t="s">
        <v>2730</v>
      </c>
      <c r="D188" s="13"/>
      <c r="E188" s="14" t="s">
        <v>26</v>
      </c>
      <c r="F188" s="13" t="s">
        <v>13</v>
      </c>
      <c r="G188" s="13"/>
      <c r="H188" s="13"/>
      <c r="I188" s="152" t="s">
        <v>2731</v>
      </c>
      <c r="J188" s="153">
        <v>2022</v>
      </c>
      <c r="K188" s="8"/>
      <c r="L188" s="8"/>
      <c r="M188" s="8"/>
    </row>
    <row r="189" spans="1:13" ht="15.75" customHeight="1" x14ac:dyDescent="0.25">
      <c r="A189" s="9">
        <v>49</v>
      </c>
      <c r="B189" s="9" t="s">
        <v>1124</v>
      </c>
      <c r="C189" s="9">
        <f t="array" ref="C189">SUMPRODUCT(1/COUNTIF(C190,C190))</f>
        <v>1</v>
      </c>
      <c r="D189" s="9" t="s">
        <v>1125</v>
      </c>
      <c r="E189" s="9">
        <f>SUM(F189:H189)</f>
        <v>0</v>
      </c>
      <c r="F189" s="5"/>
      <c r="G189" s="14"/>
      <c r="H189" s="14"/>
      <c r="I189" s="16"/>
      <c r="J189" s="5"/>
      <c r="K189" s="8"/>
      <c r="L189" s="8"/>
      <c r="M189" s="8"/>
    </row>
    <row r="190" spans="1:13" ht="15.75" customHeight="1" x14ac:dyDescent="0.25">
      <c r="A190" s="5">
        <v>2</v>
      </c>
      <c r="B190" s="13" t="s">
        <v>2732</v>
      </c>
      <c r="C190" s="154" t="s">
        <v>2733</v>
      </c>
      <c r="D190" s="13"/>
      <c r="E190" s="52" t="s">
        <v>75</v>
      </c>
      <c r="F190" s="13" t="s">
        <v>13</v>
      </c>
      <c r="G190" s="155"/>
      <c r="H190" s="155"/>
      <c r="I190" s="156" t="s">
        <v>2734</v>
      </c>
      <c r="J190" s="56">
        <v>2019</v>
      </c>
      <c r="K190" s="8"/>
      <c r="L190" s="8"/>
      <c r="M190" s="8"/>
    </row>
    <row r="191" spans="1:13" ht="15.75" customHeight="1" x14ac:dyDescent="0.25">
      <c r="A191" s="9">
        <v>50</v>
      </c>
      <c r="B191" s="9" t="s">
        <v>1143</v>
      </c>
      <c r="C191" s="9" t="e">
        <f t="array" ref="C191">SUMPRODUCT(1/COUNTIF(#REF!,#REF!))</f>
        <v>#REF!</v>
      </c>
      <c r="D191" s="9" t="s">
        <v>1144</v>
      </c>
      <c r="E191" s="9">
        <f t="shared" ref="E191:E192" si="19">SUM(F191:H191)</f>
        <v>0</v>
      </c>
      <c r="F191" s="5"/>
      <c r="G191" s="14"/>
      <c r="H191" s="14"/>
      <c r="I191" s="16"/>
      <c r="J191" s="5"/>
      <c r="K191" s="8"/>
      <c r="L191" s="8"/>
      <c r="M191" s="8"/>
    </row>
    <row r="192" spans="1:13" ht="15.75" customHeight="1" x14ac:dyDescent="0.25">
      <c r="A192" s="9">
        <v>51</v>
      </c>
      <c r="B192" s="9" t="s">
        <v>1168</v>
      </c>
      <c r="C192" s="9">
        <f t="array" ref="C192">SUMPRODUCT(1/COUNTIF(C193:C194,C193:C194))</f>
        <v>2</v>
      </c>
      <c r="D192" s="9" t="s">
        <v>1169</v>
      </c>
      <c r="E192" s="9">
        <f t="shared" si="19"/>
        <v>0</v>
      </c>
      <c r="F192" s="5"/>
      <c r="G192" s="14"/>
      <c r="H192" s="14"/>
      <c r="I192" s="16"/>
      <c r="J192" s="5"/>
      <c r="K192" s="8"/>
      <c r="L192" s="8"/>
      <c r="M192" s="8"/>
    </row>
    <row r="193" spans="1:13" ht="15.75" customHeight="1" x14ac:dyDescent="0.25">
      <c r="A193" s="14">
        <v>2</v>
      </c>
      <c r="B193" s="5" t="s">
        <v>2735</v>
      </c>
      <c r="C193" s="14" t="s">
        <v>2736</v>
      </c>
      <c r="D193" s="14" t="s">
        <v>2737</v>
      </c>
      <c r="E193" s="15" t="s">
        <v>26</v>
      </c>
      <c r="F193" s="14" t="s">
        <v>13</v>
      </c>
      <c r="G193" s="14"/>
      <c r="H193" s="14"/>
      <c r="I193" s="16" t="s">
        <v>2738</v>
      </c>
      <c r="J193" s="103">
        <v>2022</v>
      </c>
      <c r="K193" s="8"/>
      <c r="L193" s="8"/>
      <c r="M193" s="8"/>
    </row>
    <row r="194" spans="1:13" ht="15.75" customHeight="1" x14ac:dyDescent="0.25">
      <c r="A194" s="14">
        <v>7</v>
      </c>
      <c r="B194" s="13" t="s">
        <v>2739</v>
      </c>
      <c r="C194" s="13" t="s">
        <v>2740</v>
      </c>
      <c r="D194" s="13"/>
      <c r="E194" s="52" t="s">
        <v>26</v>
      </c>
      <c r="F194" s="13" t="s">
        <v>13</v>
      </c>
      <c r="G194" s="13"/>
      <c r="H194" s="13"/>
      <c r="I194" s="152" t="s">
        <v>2741</v>
      </c>
      <c r="J194" s="56">
        <v>2020</v>
      </c>
      <c r="K194" s="8"/>
      <c r="L194" s="8"/>
      <c r="M194" s="8"/>
    </row>
    <row r="195" spans="1:13" ht="15.75" customHeight="1" x14ac:dyDescent="0.25">
      <c r="A195" s="9">
        <v>52</v>
      </c>
      <c r="B195" s="9" t="s">
        <v>1198</v>
      </c>
      <c r="C195" s="9">
        <f t="array" ref="C195">SUMPRODUCT(1/COUNTIF(C196,C196))</f>
        <v>1</v>
      </c>
      <c r="D195" s="9" t="s">
        <v>1199</v>
      </c>
      <c r="E195" s="9">
        <f>SUM(F195:H195)</f>
        <v>0</v>
      </c>
      <c r="F195" s="14"/>
      <c r="G195" s="14"/>
      <c r="H195" s="14"/>
      <c r="I195" s="16"/>
      <c r="J195" s="5"/>
      <c r="K195" s="8"/>
      <c r="L195" s="8"/>
      <c r="M195" s="8"/>
    </row>
    <row r="196" spans="1:13" ht="15.75" customHeight="1" x14ac:dyDescent="0.25">
      <c r="A196" s="14">
        <v>1</v>
      </c>
      <c r="B196" s="14" t="s">
        <v>2742</v>
      </c>
      <c r="C196" s="14" t="s">
        <v>2743</v>
      </c>
      <c r="D196" s="14"/>
      <c r="E196" s="15" t="s">
        <v>26</v>
      </c>
      <c r="F196" s="14" t="s">
        <v>13</v>
      </c>
      <c r="G196" s="14"/>
      <c r="H196" s="14"/>
      <c r="I196" s="16" t="s">
        <v>2744</v>
      </c>
      <c r="J196" s="103">
        <v>2022</v>
      </c>
      <c r="K196" s="8"/>
      <c r="L196" s="8"/>
      <c r="M196" s="8"/>
    </row>
    <row r="197" spans="1:13" ht="15.75" customHeight="1" x14ac:dyDescent="0.25">
      <c r="A197" s="9">
        <v>53</v>
      </c>
      <c r="B197" s="9" t="s">
        <v>1207</v>
      </c>
      <c r="C197" s="9">
        <f t="array" ref="C197">SUMPRODUCT(1/COUNTIF(C198:C201,C198:C201))</f>
        <v>3</v>
      </c>
      <c r="D197" s="9" t="s">
        <v>1208</v>
      </c>
      <c r="E197" s="9">
        <f>SUM(F197:H197)</f>
        <v>0</v>
      </c>
      <c r="F197" s="14"/>
      <c r="G197" s="14"/>
      <c r="H197" s="14"/>
      <c r="I197" s="16"/>
      <c r="J197" s="5"/>
      <c r="K197" s="8"/>
      <c r="L197" s="8"/>
      <c r="M197" s="8"/>
    </row>
    <row r="198" spans="1:13" ht="15.75" customHeight="1" x14ac:dyDescent="0.25">
      <c r="A198" s="14">
        <v>1</v>
      </c>
      <c r="B198" s="14" t="s">
        <v>2745</v>
      </c>
      <c r="C198" s="14" t="s">
        <v>2746</v>
      </c>
      <c r="D198" s="14"/>
      <c r="E198" s="15" t="s">
        <v>46</v>
      </c>
      <c r="F198" s="14" t="s">
        <v>13</v>
      </c>
      <c r="G198" s="14"/>
      <c r="H198" s="14"/>
      <c r="I198" s="16" t="s">
        <v>2747</v>
      </c>
      <c r="J198" s="5">
        <v>2021</v>
      </c>
      <c r="K198" s="8"/>
      <c r="L198" s="8"/>
      <c r="M198" s="8"/>
    </row>
    <row r="199" spans="1:13" ht="15.75" customHeight="1" x14ac:dyDescent="0.25">
      <c r="A199" s="14">
        <v>2</v>
      </c>
      <c r="B199" s="14" t="s">
        <v>2748</v>
      </c>
      <c r="C199" s="14" t="s">
        <v>1210</v>
      </c>
      <c r="D199" s="14"/>
      <c r="E199" s="15" t="s">
        <v>46</v>
      </c>
      <c r="F199" s="14" t="s">
        <v>13</v>
      </c>
      <c r="G199" s="14"/>
      <c r="H199" s="14"/>
      <c r="I199" s="16" t="s">
        <v>2749</v>
      </c>
      <c r="J199" s="5">
        <v>2021</v>
      </c>
      <c r="K199" s="8"/>
      <c r="L199" s="8"/>
      <c r="M199" s="8"/>
    </row>
    <row r="200" spans="1:13" ht="15.75" customHeight="1" x14ac:dyDescent="0.25">
      <c r="A200" s="14">
        <v>3</v>
      </c>
      <c r="B200" s="14" t="s">
        <v>2750</v>
      </c>
      <c r="C200" s="14" t="s">
        <v>1210</v>
      </c>
      <c r="D200" s="14"/>
      <c r="E200" s="15" t="s">
        <v>46</v>
      </c>
      <c r="F200" s="14" t="s">
        <v>13</v>
      </c>
      <c r="G200" s="14"/>
      <c r="H200" s="14"/>
      <c r="I200" s="16" t="s">
        <v>2751</v>
      </c>
      <c r="J200" s="103">
        <v>2022</v>
      </c>
      <c r="K200" s="8"/>
      <c r="L200" s="8"/>
      <c r="M200" s="8"/>
    </row>
    <row r="201" spans="1:13" ht="15.75" customHeight="1" x14ac:dyDescent="0.25">
      <c r="A201" s="14">
        <v>9</v>
      </c>
      <c r="B201" s="14" t="s">
        <v>2752</v>
      </c>
      <c r="C201" s="14" t="s">
        <v>2753</v>
      </c>
      <c r="D201" s="14" t="s">
        <v>1224</v>
      </c>
      <c r="E201" s="14" t="s">
        <v>26</v>
      </c>
      <c r="F201" s="14" t="s">
        <v>13</v>
      </c>
      <c r="G201" s="14"/>
      <c r="H201" s="14"/>
      <c r="I201" s="16" t="s">
        <v>1225</v>
      </c>
      <c r="J201" s="103">
        <v>2021</v>
      </c>
      <c r="K201" s="8"/>
      <c r="L201" s="8"/>
      <c r="M201" s="8"/>
    </row>
    <row r="202" spans="1:13" ht="15.75" customHeight="1" x14ac:dyDescent="0.25">
      <c r="A202" s="9">
        <v>54</v>
      </c>
      <c r="B202" s="9" t="s">
        <v>1232</v>
      </c>
      <c r="C202" s="9">
        <f t="array" ref="C202">SUMPRODUCT(1/COUNTIF(C203,C203))</f>
        <v>1</v>
      </c>
      <c r="D202" s="9" t="s">
        <v>1233</v>
      </c>
      <c r="E202" s="9">
        <f>SUM(F202:H202)</f>
        <v>0</v>
      </c>
      <c r="F202" s="14"/>
      <c r="G202" s="14"/>
      <c r="H202" s="14"/>
      <c r="I202" s="16"/>
      <c r="J202" s="5"/>
      <c r="K202" s="8"/>
      <c r="L202" s="8"/>
      <c r="M202" s="8"/>
    </row>
    <row r="203" spans="1:13" ht="15.75" customHeight="1" x14ac:dyDescent="0.25">
      <c r="A203" s="14">
        <v>1</v>
      </c>
      <c r="B203" s="14" t="s">
        <v>2754</v>
      </c>
      <c r="C203" s="14" t="s">
        <v>2755</v>
      </c>
      <c r="D203" s="14"/>
      <c r="E203" s="15" t="s">
        <v>26</v>
      </c>
      <c r="F203" s="14" t="s">
        <v>13</v>
      </c>
      <c r="G203" s="14"/>
      <c r="H203" s="14"/>
      <c r="I203" s="16" t="s">
        <v>2756</v>
      </c>
      <c r="J203" s="103">
        <v>2022</v>
      </c>
      <c r="K203" s="8"/>
      <c r="L203" s="8"/>
      <c r="M203" s="8"/>
    </row>
    <row r="204" spans="1:13" ht="15.75" customHeight="1" x14ac:dyDescent="0.25">
      <c r="A204" s="9">
        <v>55</v>
      </c>
      <c r="B204" s="9" t="s">
        <v>1244</v>
      </c>
      <c r="C204" s="9" t="e">
        <f t="array" ref="C204">SUMPRODUCT(1/COUNTIF(#REF!,#REF!))</f>
        <v>#REF!</v>
      </c>
      <c r="D204" s="9" t="s">
        <v>1245</v>
      </c>
      <c r="E204" s="9">
        <f t="shared" ref="E204:E206" si="20">SUM(F204:H204)</f>
        <v>0</v>
      </c>
      <c r="F204" s="14"/>
      <c r="G204" s="14"/>
      <c r="H204" s="14"/>
      <c r="I204" s="16"/>
      <c r="J204" s="5"/>
      <c r="K204" s="8"/>
      <c r="L204" s="8"/>
      <c r="M204" s="8"/>
    </row>
    <row r="205" spans="1:13" ht="15.75" customHeight="1" x14ac:dyDescent="0.25">
      <c r="A205" s="9">
        <v>56</v>
      </c>
      <c r="B205" s="9" t="s">
        <v>1250</v>
      </c>
      <c r="C205" s="9" t="e">
        <f t="array" ref="C205">SUMPRODUCT(1/COUNTIF(#REF!,#REF!))</f>
        <v>#REF!</v>
      </c>
      <c r="D205" s="9" t="s">
        <v>1251</v>
      </c>
      <c r="E205" s="9">
        <f t="shared" si="20"/>
        <v>0</v>
      </c>
      <c r="F205" s="14"/>
      <c r="G205" s="14"/>
      <c r="H205" s="14"/>
      <c r="I205" s="16"/>
      <c r="J205" s="5"/>
      <c r="K205" s="8"/>
      <c r="L205" s="8"/>
      <c r="M205" s="8"/>
    </row>
    <row r="206" spans="1:13" ht="15.75" customHeight="1" x14ac:dyDescent="0.25">
      <c r="A206" s="9">
        <v>57</v>
      </c>
      <c r="B206" s="9" t="s">
        <v>1257</v>
      </c>
      <c r="C206" s="9" t="e">
        <f t="array" ref="C206">SUMPRODUCT(1/COUNTIF(#REF!,#REF!))</f>
        <v>#REF!</v>
      </c>
      <c r="D206" s="9" t="s">
        <v>1258</v>
      </c>
      <c r="E206" s="9">
        <f t="shared" si="20"/>
        <v>0</v>
      </c>
      <c r="F206" s="14"/>
      <c r="G206" s="14"/>
      <c r="H206" s="14"/>
      <c r="I206" s="16"/>
      <c r="J206" s="5"/>
      <c r="K206" s="8"/>
      <c r="L206" s="8"/>
      <c r="M206" s="8"/>
    </row>
    <row r="207" spans="1:13" ht="15.75" customHeight="1" x14ac:dyDescent="0.25">
      <c r="A207" s="9">
        <v>58</v>
      </c>
      <c r="B207" s="9" t="s">
        <v>1273</v>
      </c>
      <c r="C207" s="14"/>
      <c r="D207" s="14"/>
      <c r="E207" s="14"/>
      <c r="F207" s="14"/>
      <c r="G207" s="14"/>
      <c r="H207" s="14"/>
      <c r="I207" s="16"/>
      <c r="J207" s="5"/>
      <c r="K207" s="8"/>
      <c r="L207" s="8"/>
      <c r="M207" s="8"/>
    </row>
    <row r="208" spans="1:13" ht="15.75" customHeight="1" x14ac:dyDescent="0.25">
      <c r="A208" s="69" t="s">
        <v>19</v>
      </c>
      <c r="B208" s="100">
        <f>SUM(F208:H208)</f>
        <v>146</v>
      </c>
      <c r="C208" s="100"/>
      <c r="D208" s="157"/>
      <c r="E208" s="158"/>
      <c r="F208" s="69">
        <f>COUNTIF(F4:F207,"3 sao")</f>
        <v>119</v>
      </c>
      <c r="G208" s="69">
        <f>COUNTIF(G4:G207,"4 sao")</f>
        <v>27</v>
      </c>
      <c r="H208" s="69">
        <f>COUNTIF(H4:H206,"5 sao")</f>
        <v>0</v>
      </c>
      <c r="I208" s="70"/>
      <c r="J208" s="71"/>
      <c r="K208" s="75"/>
      <c r="L208" s="75"/>
      <c r="M208" s="8"/>
    </row>
    <row r="209" spans="1:13" ht="15.75" customHeight="1" x14ac:dyDescent="0.25">
      <c r="A209" s="76">
        <v>1</v>
      </c>
      <c r="B209" s="77" t="s">
        <v>1275</v>
      </c>
      <c r="C209" s="3">
        <f t="array" ref="C209">SUMPRODUCT(1/COUNTIF(C210,C210))</f>
        <v>1</v>
      </c>
      <c r="D209" s="5"/>
      <c r="E209" s="9">
        <f>SUM(F209:H209)</f>
        <v>1</v>
      </c>
      <c r="F209" s="3">
        <f t="shared" ref="F209:H209" si="21">COUNTA(F210)</f>
        <v>1</v>
      </c>
      <c r="G209" s="3">
        <f t="shared" si="21"/>
        <v>0</v>
      </c>
      <c r="H209" s="3">
        <f t="shared" si="21"/>
        <v>0</v>
      </c>
      <c r="I209" s="5"/>
      <c r="J209" s="6"/>
      <c r="K209" s="5"/>
      <c r="L209" s="5"/>
      <c r="M209" s="8"/>
    </row>
    <row r="210" spans="1:13" ht="15.75" customHeight="1" x14ac:dyDescent="0.25">
      <c r="A210" s="5" t="s">
        <v>2421</v>
      </c>
      <c r="B210" s="80" t="s">
        <v>2757</v>
      </c>
      <c r="C210" s="5" t="s">
        <v>2758</v>
      </c>
      <c r="D210" s="5" t="s">
        <v>1278</v>
      </c>
      <c r="E210" s="14" t="s">
        <v>26</v>
      </c>
      <c r="F210" s="5" t="s">
        <v>13</v>
      </c>
      <c r="G210" s="5"/>
      <c r="H210" s="5"/>
      <c r="I210" s="81" t="s">
        <v>1279</v>
      </c>
      <c r="J210" s="5">
        <v>2022</v>
      </c>
      <c r="K210" s="5" t="s">
        <v>2759</v>
      </c>
      <c r="L210" s="5" t="s">
        <v>2760</v>
      </c>
      <c r="M210" s="8"/>
    </row>
    <row r="211" spans="1:13" ht="15.75" customHeight="1" x14ac:dyDescent="0.25">
      <c r="A211" s="76">
        <v>2</v>
      </c>
      <c r="B211" s="83" t="s">
        <v>1291</v>
      </c>
      <c r="C211" s="3">
        <f t="array" ref="C211">SUMPRODUCT(1/COUNTIF(C212:C213,C212:C213))</f>
        <v>2</v>
      </c>
      <c r="D211" s="3"/>
      <c r="E211" s="9">
        <f>SUM(F211:H211)</f>
        <v>2</v>
      </c>
      <c r="F211" s="3">
        <f t="shared" ref="F211:H211" si="22">COUNTA(F212:F213)</f>
        <v>2</v>
      </c>
      <c r="G211" s="3">
        <f t="shared" si="22"/>
        <v>0</v>
      </c>
      <c r="H211" s="3">
        <f t="shared" si="22"/>
        <v>0</v>
      </c>
      <c r="I211" s="3"/>
      <c r="J211" s="3"/>
      <c r="K211" s="3"/>
      <c r="L211" s="3"/>
      <c r="M211" s="8"/>
    </row>
    <row r="212" spans="1:13" ht="15.75" customHeight="1" x14ac:dyDescent="0.25">
      <c r="A212" s="5" t="s">
        <v>2431</v>
      </c>
      <c r="B212" s="80" t="s">
        <v>2761</v>
      </c>
      <c r="C212" s="5" t="s">
        <v>2762</v>
      </c>
      <c r="D212" s="5" t="s">
        <v>1294</v>
      </c>
      <c r="E212" s="14" t="s">
        <v>26</v>
      </c>
      <c r="F212" s="5" t="s">
        <v>13</v>
      </c>
      <c r="G212" s="5"/>
      <c r="H212" s="5"/>
      <c r="I212" s="81" t="s">
        <v>1295</v>
      </c>
      <c r="J212" s="5">
        <v>2022</v>
      </c>
      <c r="K212" s="5" t="s">
        <v>2759</v>
      </c>
      <c r="L212" s="5" t="s">
        <v>2760</v>
      </c>
      <c r="M212" s="8"/>
    </row>
    <row r="213" spans="1:13" ht="15.75" customHeight="1" x14ac:dyDescent="0.25">
      <c r="A213" s="5" t="s">
        <v>2763</v>
      </c>
      <c r="B213" s="80" t="s">
        <v>2764</v>
      </c>
      <c r="C213" s="5" t="s">
        <v>2765</v>
      </c>
      <c r="D213" s="5" t="s">
        <v>1300</v>
      </c>
      <c r="E213" s="14" t="s">
        <v>26</v>
      </c>
      <c r="F213" s="5" t="s">
        <v>13</v>
      </c>
      <c r="G213" s="5"/>
      <c r="H213" s="5"/>
      <c r="I213" s="81" t="s">
        <v>2766</v>
      </c>
      <c r="J213" s="5">
        <v>2022</v>
      </c>
      <c r="K213" s="5" t="s">
        <v>2759</v>
      </c>
      <c r="L213" s="5" t="s">
        <v>2760</v>
      </c>
      <c r="M213" s="8"/>
    </row>
    <row r="214" spans="1:13" ht="15.75" customHeight="1" x14ac:dyDescent="0.25">
      <c r="A214" s="76">
        <v>3</v>
      </c>
      <c r="B214" s="88" t="s">
        <v>1309</v>
      </c>
      <c r="C214" s="3">
        <f t="array" ref="C214">SUMPRODUCT(1/COUNTIF(C215,C215))</f>
        <v>1</v>
      </c>
      <c r="D214" s="3"/>
      <c r="E214" s="9">
        <f>SUM(F214:H214)</f>
        <v>1</v>
      </c>
      <c r="F214" s="3">
        <f t="shared" ref="F214:H214" si="23">COUNTA(F215)</f>
        <v>1</v>
      </c>
      <c r="G214" s="3">
        <f t="shared" si="23"/>
        <v>0</v>
      </c>
      <c r="H214" s="3">
        <f t="shared" si="23"/>
        <v>0</v>
      </c>
      <c r="I214" s="3"/>
      <c r="J214" s="3"/>
      <c r="K214" s="3"/>
      <c r="L214" s="3"/>
      <c r="M214" s="8"/>
    </row>
    <row r="215" spans="1:13" ht="15.75" customHeight="1" x14ac:dyDescent="0.25">
      <c r="A215" s="5" t="s">
        <v>2380</v>
      </c>
      <c r="B215" s="80" t="s">
        <v>2767</v>
      </c>
      <c r="C215" s="5" t="s">
        <v>2768</v>
      </c>
      <c r="D215" s="5" t="s">
        <v>2769</v>
      </c>
      <c r="E215" s="14" t="s">
        <v>26</v>
      </c>
      <c r="F215" s="5" t="s">
        <v>13</v>
      </c>
      <c r="G215" s="5"/>
      <c r="H215" s="5"/>
      <c r="I215" s="81" t="s">
        <v>2770</v>
      </c>
      <c r="J215" s="5">
        <v>2022</v>
      </c>
      <c r="K215" s="5" t="s">
        <v>2759</v>
      </c>
      <c r="L215" s="5"/>
      <c r="M215" s="8"/>
    </row>
    <row r="216" spans="1:13" ht="15.75" customHeight="1" x14ac:dyDescent="0.25">
      <c r="A216" s="76">
        <v>4</v>
      </c>
      <c r="B216" s="83" t="s">
        <v>1320</v>
      </c>
      <c r="C216" s="3" t="e">
        <f t="array" ref="C216">SUMPRODUCT(1/COUNTIF(#REF!,#REF!))</f>
        <v>#REF!</v>
      </c>
      <c r="D216" s="3"/>
      <c r="E216" s="9">
        <f t="shared" ref="E216:E218" si="24">SUM(F216:H216)</f>
        <v>3</v>
      </c>
      <c r="F216" s="3">
        <f t="shared" ref="F216:H216" si="25">COUNTA(#REF!)</f>
        <v>1</v>
      </c>
      <c r="G216" s="3">
        <f t="shared" si="25"/>
        <v>1</v>
      </c>
      <c r="H216" s="3">
        <f t="shared" si="25"/>
        <v>1</v>
      </c>
      <c r="I216" s="3"/>
      <c r="J216" s="3"/>
      <c r="K216" s="3"/>
      <c r="L216" s="3"/>
      <c r="M216" s="8"/>
    </row>
    <row r="217" spans="1:13" ht="15.75" customHeight="1" x14ac:dyDescent="0.25">
      <c r="A217" s="76">
        <v>5</v>
      </c>
      <c r="B217" s="83" t="s">
        <v>1326</v>
      </c>
      <c r="C217" s="3" t="e">
        <f t="array" ref="C217">SUMPRODUCT(1/COUNTIF(#REF!,#REF!))</f>
        <v>#REF!</v>
      </c>
      <c r="D217" s="3"/>
      <c r="E217" s="9">
        <f t="shared" si="24"/>
        <v>3</v>
      </c>
      <c r="F217" s="3">
        <f t="shared" ref="F217:H217" si="26">COUNTA(#REF!)</f>
        <v>1</v>
      </c>
      <c r="G217" s="3">
        <f t="shared" si="26"/>
        <v>1</v>
      </c>
      <c r="H217" s="3">
        <f t="shared" si="26"/>
        <v>1</v>
      </c>
      <c r="I217" s="3"/>
      <c r="J217" s="3"/>
      <c r="K217" s="3"/>
      <c r="L217" s="3"/>
      <c r="M217" s="8"/>
    </row>
    <row r="218" spans="1:13" ht="15.75" customHeight="1" x14ac:dyDescent="0.25">
      <c r="A218" s="76">
        <v>6</v>
      </c>
      <c r="B218" s="90" t="s">
        <v>1351</v>
      </c>
      <c r="C218" s="3">
        <f t="array" ref="C218">SUMPRODUCT(1/COUNTIF(C219,C219))</f>
        <v>1</v>
      </c>
      <c r="D218" s="3"/>
      <c r="E218" s="9">
        <f t="shared" si="24"/>
        <v>1</v>
      </c>
      <c r="F218" s="3">
        <f t="shared" ref="F218:H218" si="27">COUNTA(F219)</f>
        <v>1</v>
      </c>
      <c r="G218" s="3">
        <f t="shared" si="27"/>
        <v>0</v>
      </c>
      <c r="H218" s="3">
        <f t="shared" si="27"/>
        <v>0</v>
      </c>
      <c r="I218" s="3"/>
      <c r="J218" s="3"/>
      <c r="K218" s="3"/>
      <c r="L218" s="3"/>
      <c r="M218" s="8"/>
    </row>
    <row r="219" spans="1:13" ht="15.75" customHeight="1" x14ac:dyDescent="0.25">
      <c r="A219" s="5" t="s">
        <v>2771</v>
      </c>
      <c r="B219" s="80" t="s">
        <v>2772</v>
      </c>
      <c r="C219" s="5" t="s">
        <v>2773</v>
      </c>
      <c r="D219" s="5" t="s">
        <v>2774</v>
      </c>
      <c r="E219" s="14" t="s">
        <v>26</v>
      </c>
      <c r="F219" s="5" t="s">
        <v>13</v>
      </c>
      <c r="G219" s="3"/>
      <c r="H219" s="3"/>
      <c r="I219" s="81" t="s">
        <v>2775</v>
      </c>
      <c r="J219" s="5">
        <v>2020</v>
      </c>
      <c r="K219" s="5" t="s">
        <v>2397</v>
      </c>
      <c r="L219" s="3"/>
      <c r="M219" s="8"/>
    </row>
    <row r="220" spans="1:13" ht="15.75" customHeight="1" x14ac:dyDescent="0.25">
      <c r="A220" s="3">
        <v>7</v>
      </c>
      <c r="B220" s="88" t="s">
        <v>1375</v>
      </c>
      <c r="C220" s="3" t="e">
        <f t="array" ref="C220">SUMPRODUCT(1/COUNTIF(#REF!,#REF!))</f>
        <v>#REF!</v>
      </c>
      <c r="D220" s="3"/>
      <c r="E220" s="9">
        <f t="shared" ref="E220:E221" si="28">SUM(F220:H220)</f>
        <v>3</v>
      </c>
      <c r="F220" s="3">
        <f t="shared" ref="F220:H220" si="29">COUNTA(#REF!)</f>
        <v>1</v>
      </c>
      <c r="G220" s="3">
        <f t="shared" si="29"/>
        <v>1</v>
      </c>
      <c r="H220" s="3">
        <f t="shared" si="29"/>
        <v>1</v>
      </c>
      <c r="I220" s="3"/>
      <c r="J220" s="3"/>
      <c r="K220" s="3"/>
      <c r="L220" s="3"/>
      <c r="M220" s="8"/>
    </row>
    <row r="221" spans="1:13" ht="15.75" customHeight="1" x14ac:dyDescent="0.25">
      <c r="A221" s="3">
        <v>8</v>
      </c>
      <c r="B221" s="88" t="s">
        <v>1384</v>
      </c>
      <c r="C221" s="3">
        <f t="array" ref="C221">SUMPRODUCT(1/COUNTIF(C222,C222))</f>
        <v>1</v>
      </c>
      <c r="D221" s="3"/>
      <c r="E221" s="9">
        <f t="shared" si="28"/>
        <v>1</v>
      </c>
      <c r="F221" s="3">
        <f t="shared" ref="F221:H221" si="30">COUNTA(F222)</f>
        <v>1</v>
      </c>
      <c r="G221" s="3">
        <f t="shared" si="30"/>
        <v>0</v>
      </c>
      <c r="H221" s="3">
        <f t="shared" si="30"/>
        <v>0</v>
      </c>
      <c r="I221" s="3"/>
      <c r="J221" s="3"/>
      <c r="K221" s="3"/>
      <c r="L221" s="3"/>
      <c r="M221" s="8"/>
    </row>
    <row r="222" spans="1:13" ht="15.75" customHeight="1" x14ac:dyDescent="0.25">
      <c r="A222" s="91" t="s">
        <v>2776</v>
      </c>
      <c r="B222" s="80" t="s">
        <v>2777</v>
      </c>
      <c r="C222" s="5" t="s">
        <v>2778</v>
      </c>
      <c r="D222" s="5" t="s">
        <v>2779</v>
      </c>
      <c r="E222" s="14" t="s">
        <v>26</v>
      </c>
      <c r="F222" s="5" t="s">
        <v>13</v>
      </c>
      <c r="G222" s="3"/>
      <c r="H222" s="3"/>
      <c r="I222" s="81" t="s">
        <v>2780</v>
      </c>
      <c r="J222" s="5">
        <v>2020</v>
      </c>
      <c r="K222" s="5" t="s">
        <v>2397</v>
      </c>
      <c r="L222" s="3"/>
      <c r="M222" s="8"/>
    </row>
    <row r="223" spans="1:13" ht="15.75" customHeight="1" x14ac:dyDescent="0.25">
      <c r="A223" s="3">
        <v>9</v>
      </c>
      <c r="B223" s="88" t="s">
        <v>1418</v>
      </c>
      <c r="C223" s="3">
        <f t="array" ref="C223">SUMPRODUCT(1/COUNTIF(C224:C234,C224:C234))</f>
        <v>7</v>
      </c>
      <c r="D223" s="3"/>
      <c r="E223" s="9">
        <f>SUM(F223:H223)</f>
        <v>11</v>
      </c>
      <c r="F223" s="3">
        <f t="shared" ref="F223:H223" si="31">COUNTA(F224:F234)</f>
        <v>11</v>
      </c>
      <c r="G223" s="3">
        <f t="shared" si="31"/>
        <v>0</v>
      </c>
      <c r="H223" s="3">
        <f t="shared" si="31"/>
        <v>0</v>
      </c>
      <c r="I223" s="3"/>
      <c r="J223" s="3"/>
      <c r="K223" s="3"/>
      <c r="L223" s="3"/>
      <c r="M223" s="8"/>
    </row>
    <row r="224" spans="1:13" ht="15.75" customHeight="1" x14ac:dyDescent="0.25">
      <c r="A224" s="91" t="s">
        <v>2781</v>
      </c>
      <c r="B224" s="80" t="s">
        <v>2782</v>
      </c>
      <c r="C224" s="5" t="s">
        <v>2783</v>
      </c>
      <c r="D224" s="5" t="s">
        <v>2784</v>
      </c>
      <c r="E224" s="14" t="s">
        <v>26</v>
      </c>
      <c r="F224" s="5" t="s">
        <v>13</v>
      </c>
      <c r="G224" s="3"/>
      <c r="H224" s="3"/>
      <c r="I224" s="81" t="s">
        <v>2785</v>
      </c>
      <c r="J224" s="5">
        <v>2020</v>
      </c>
      <c r="K224" s="5" t="s">
        <v>2397</v>
      </c>
      <c r="L224" s="3"/>
      <c r="M224" s="8"/>
    </row>
    <row r="225" spans="1:13" ht="15.75" customHeight="1" x14ac:dyDescent="0.25">
      <c r="A225" s="91" t="s">
        <v>2786</v>
      </c>
      <c r="B225" s="80" t="s">
        <v>2787</v>
      </c>
      <c r="C225" s="5" t="s">
        <v>2783</v>
      </c>
      <c r="D225" s="5" t="s">
        <v>2784</v>
      </c>
      <c r="E225" s="14" t="s">
        <v>26</v>
      </c>
      <c r="F225" s="5" t="s">
        <v>13</v>
      </c>
      <c r="G225" s="3"/>
      <c r="H225" s="3"/>
      <c r="I225" s="81" t="s">
        <v>2785</v>
      </c>
      <c r="J225" s="5">
        <v>2020</v>
      </c>
      <c r="K225" s="5" t="s">
        <v>2397</v>
      </c>
      <c r="L225" s="3"/>
      <c r="M225" s="8"/>
    </row>
    <row r="226" spans="1:13" ht="15.75" customHeight="1" x14ac:dyDescent="0.25">
      <c r="A226" s="91" t="s">
        <v>2788</v>
      </c>
      <c r="B226" s="80" t="s">
        <v>2789</v>
      </c>
      <c r="C226" s="5" t="s">
        <v>2783</v>
      </c>
      <c r="D226" s="5" t="s">
        <v>2784</v>
      </c>
      <c r="E226" s="14" t="s">
        <v>26</v>
      </c>
      <c r="F226" s="5" t="s">
        <v>13</v>
      </c>
      <c r="G226" s="3"/>
      <c r="H226" s="3"/>
      <c r="I226" s="81" t="s">
        <v>2785</v>
      </c>
      <c r="J226" s="5">
        <v>2020</v>
      </c>
      <c r="K226" s="5" t="s">
        <v>2397</v>
      </c>
      <c r="L226" s="3"/>
      <c r="M226" s="8"/>
    </row>
    <row r="227" spans="1:13" ht="15.75" customHeight="1" x14ac:dyDescent="0.25">
      <c r="A227" s="91" t="s">
        <v>2790</v>
      </c>
      <c r="B227" s="80" t="s">
        <v>2791</v>
      </c>
      <c r="C227" s="5" t="s">
        <v>2792</v>
      </c>
      <c r="D227" s="5" t="s">
        <v>2784</v>
      </c>
      <c r="E227" s="14" t="s">
        <v>2793</v>
      </c>
      <c r="F227" s="5" t="s">
        <v>13</v>
      </c>
      <c r="G227" s="3"/>
      <c r="H227" s="3"/>
      <c r="I227" s="81" t="s">
        <v>2794</v>
      </c>
      <c r="J227" s="5">
        <v>2021</v>
      </c>
      <c r="K227" s="5" t="s">
        <v>2795</v>
      </c>
      <c r="L227" s="3"/>
      <c r="M227" s="8"/>
    </row>
    <row r="228" spans="1:13" ht="15.75" customHeight="1" x14ac:dyDescent="0.25">
      <c r="A228" s="91" t="s">
        <v>2796</v>
      </c>
      <c r="B228" s="80" t="s">
        <v>2797</v>
      </c>
      <c r="C228" s="5" t="s">
        <v>2798</v>
      </c>
      <c r="D228" s="5" t="s">
        <v>2784</v>
      </c>
      <c r="E228" s="14" t="s">
        <v>26</v>
      </c>
      <c r="F228" s="5" t="s">
        <v>13</v>
      </c>
      <c r="G228" s="3"/>
      <c r="H228" s="3"/>
      <c r="I228" s="81" t="s">
        <v>1456</v>
      </c>
      <c r="J228" s="5">
        <v>2020</v>
      </c>
      <c r="K228" s="5" t="s">
        <v>2397</v>
      </c>
      <c r="L228" s="3"/>
      <c r="M228" s="8"/>
    </row>
    <row r="229" spans="1:13" ht="15.75" customHeight="1" x14ac:dyDescent="0.25">
      <c r="A229" s="91" t="s">
        <v>2799</v>
      </c>
      <c r="B229" s="80" t="s">
        <v>2800</v>
      </c>
      <c r="C229" s="5" t="s">
        <v>2801</v>
      </c>
      <c r="D229" s="5" t="s">
        <v>2802</v>
      </c>
      <c r="E229" s="14" t="s">
        <v>26</v>
      </c>
      <c r="F229" s="5" t="s">
        <v>13</v>
      </c>
      <c r="G229" s="5"/>
      <c r="H229" s="5"/>
      <c r="I229" s="81" t="s">
        <v>2803</v>
      </c>
      <c r="J229" s="5">
        <v>2022</v>
      </c>
      <c r="K229" s="5" t="s">
        <v>2759</v>
      </c>
      <c r="L229" s="5"/>
      <c r="M229" s="8"/>
    </row>
    <row r="230" spans="1:13" ht="15.75" customHeight="1" x14ac:dyDescent="0.25">
      <c r="A230" s="91" t="s">
        <v>2804</v>
      </c>
      <c r="B230" s="80" t="s">
        <v>2805</v>
      </c>
      <c r="C230" s="5" t="s">
        <v>2806</v>
      </c>
      <c r="D230" s="5" t="s">
        <v>2807</v>
      </c>
      <c r="E230" s="14" t="s">
        <v>26</v>
      </c>
      <c r="F230" s="5" t="s">
        <v>13</v>
      </c>
      <c r="G230" s="5"/>
      <c r="H230" s="5"/>
      <c r="I230" s="81" t="s">
        <v>2808</v>
      </c>
      <c r="J230" s="5">
        <v>2022</v>
      </c>
      <c r="K230" s="5" t="s">
        <v>2759</v>
      </c>
      <c r="L230" s="5"/>
      <c r="M230" s="8"/>
    </row>
    <row r="231" spans="1:13" ht="15.75" customHeight="1" x14ac:dyDescent="0.25">
      <c r="A231" s="91" t="s">
        <v>2809</v>
      </c>
      <c r="B231" s="80" t="s">
        <v>2810</v>
      </c>
      <c r="C231" s="5" t="s">
        <v>2811</v>
      </c>
      <c r="D231" s="5" t="s">
        <v>2812</v>
      </c>
      <c r="E231" s="14" t="s">
        <v>26</v>
      </c>
      <c r="F231" s="5" t="s">
        <v>13</v>
      </c>
      <c r="G231" s="5"/>
      <c r="H231" s="5"/>
      <c r="I231" s="81" t="s">
        <v>2813</v>
      </c>
      <c r="J231" s="5">
        <v>2022</v>
      </c>
      <c r="K231" s="5" t="s">
        <v>2759</v>
      </c>
      <c r="L231" s="5"/>
      <c r="M231" s="8"/>
    </row>
    <row r="232" spans="1:13" ht="15.75" customHeight="1" x14ac:dyDescent="0.25">
      <c r="A232" s="91" t="s">
        <v>2814</v>
      </c>
      <c r="B232" s="80" t="s">
        <v>2815</v>
      </c>
      <c r="C232" s="5" t="s">
        <v>2811</v>
      </c>
      <c r="D232" s="5" t="s">
        <v>2812</v>
      </c>
      <c r="E232" s="14" t="s">
        <v>26</v>
      </c>
      <c r="F232" s="5" t="s">
        <v>13</v>
      </c>
      <c r="G232" s="5"/>
      <c r="H232" s="5"/>
      <c r="I232" s="81" t="s">
        <v>2813</v>
      </c>
      <c r="J232" s="5">
        <v>2022</v>
      </c>
      <c r="K232" s="5" t="s">
        <v>2759</v>
      </c>
      <c r="L232" s="5"/>
      <c r="M232" s="8"/>
    </row>
    <row r="233" spans="1:13" ht="15.75" customHeight="1" x14ac:dyDescent="0.25">
      <c r="A233" s="91" t="s">
        <v>2816</v>
      </c>
      <c r="B233" s="80" t="s">
        <v>2817</v>
      </c>
      <c r="C233" s="5" t="s">
        <v>1432</v>
      </c>
      <c r="D233" s="5" t="s">
        <v>1433</v>
      </c>
      <c r="E233" s="14" t="s">
        <v>26</v>
      </c>
      <c r="F233" s="5" t="s">
        <v>13</v>
      </c>
      <c r="G233" s="5"/>
      <c r="H233" s="5"/>
      <c r="I233" s="81" t="s">
        <v>1434</v>
      </c>
      <c r="J233" s="5">
        <v>2022</v>
      </c>
      <c r="K233" s="5" t="s">
        <v>2759</v>
      </c>
      <c r="L233" s="5"/>
      <c r="M233" s="8"/>
    </row>
    <row r="234" spans="1:13" ht="15.75" customHeight="1" x14ac:dyDescent="0.25">
      <c r="A234" s="91" t="s">
        <v>2818</v>
      </c>
      <c r="B234" s="80" t="s">
        <v>2819</v>
      </c>
      <c r="C234" s="5" t="s">
        <v>1432</v>
      </c>
      <c r="D234" s="5" t="s">
        <v>1433</v>
      </c>
      <c r="E234" s="14" t="s">
        <v>26</v>
      </c>
      <c r="F234" s="5" t="s">
        <v>13</v>
      </c>
      <c r="G234" s="5"/>
      <c r="H234" s="5"/>
      <c r="I234" s="81" t="s">
        <v>1434</v>
      </c>
      <c r="J234" s="5">
        <v>2022</v>
      </c>
      <c r="K234" s="5" t="s">
        <v>2759</v>
      </c>
      <c r="L234" s="5"/>
      <c r="M234" s="8"/>
    </row>
    <row r="235" spans="1:13" ht="15.75" customHeight="1" x14ac:dyDescent="0.25">
      <c r="A235" s="3">
        <v>10</v>
      </c>
      <c r="B235" s="88" t="s">
        <v>1444</v>
      </c>
      <c r="C235" s="3">
        <f t="array" ref="C235">SUMPRODUCT(1/COUNTIF(C236:C246,C236:C246))</f>
        <v>5</v>
      </c>
      <c r="D235" s="3"/>
      <c r="E235" s="9">
        <f>SUM(F235:H235)</f>
        <v>11</v>
      </c>
      <c r="F235" s="3">
        <f t="shared" ref="F235:H235" si="32">COUNTA(F236:F246)</f>
        <v>5</v>
      </c>
      <c r="G235" s="3">
        <f t="shared" si="32"/>
        <v>6</v>
      </c>
      <c r="H235" s="3">
        <f t="shared" si="32"/>
        <v>0</v>
      </c>
      <c r="I235" s="3"/>
      <c r="J235" s="3"/>
      <c r="K235" s="3"/>
      <c r="L235" s="3"/>
      <c r="M235" s="8"/>
    </row>
    <row r="236" spans="1:13" ht="15.75" customHeight="1" x14ac:dyDescent="0.25">
      <c r="A236" s="5" t="s">
        <v>2820</v>
      </c>
      <c r="B236" s="80" t="s">
        <v>1445</v>
      </c>
      <c r="C236" s="5" t="s">
        <v>1446</v>
      </c>
      <c r="D236" s="5" t="s">
        <v>1447</v>
      </c>
      <c r="E236" s="14" t="s">
        <v>26</v>
      </c>
      <c r="F236" s="5"/>
      <c r="G236" s="5" t="s">
        <v>14</v>
      </c>
      <c r="H236" s="5"/>
      <c r="I236" s="81" t="s">
        <v>1448</v>
      </c>
      <c r="J236" s="5">
        <v>2022</v>
      </c>
      <c r="K236" s="5" t="s">
        <v>2759</v>
      </c>
      <c r="L236" s="5" t="s">
        <v>2821</v>
      </c>
      <c r="M236" s="8"/>
    </row>
    <row r="237" spans="1:13" ht="15.75" customHeight="1" x14ac:dyDescent="0.25">
      <c r="A237" s="5" t="s">
        <v>2822</v>
      </c>
      <c r="B237" s="80" t="s">
        <v>1451</v>
      </c>
      <c r="C237" s="5" t="s">
        <v>1446</v>
      </c>
      <c r="D237" s="5" t="s">
        <v>1447</v>
      </c>
      <c r="E237" s="14" t="s">
        <v>26</v>
      </c>
      <c r="F237" s="5"/>
      <c r="G237" s="5" t="s">
        <v>14</v>
      </c>
      <c r="H237" s="5"/>
      <c r="I237" s="81" t="s">
        <v>1448</v>
      </c>
      <c r="J237" s="5">
        <v>2022</v>
      </c>
      <c r="K237" s="5" t="s">
        <v>2759</v>
      </c>
      <c r="L237" s="5"/>
      <c r="M237" s="8"/>
    </row>
    <row r="238" spans="1:13" ht="15.75" customHeight="1" x14ac:dyDescent="0.25">
      <c r="A238" s="5" t="s">
        <v>2823</v>
      </c>
      <c r="B238" s="80" t="s">
        <v>2824</v>
      </c>
      <c r="C238" s="5" t="s">
        <v>1465</v>
      </c>
      <c r="D238" s="5" t="s">
        <v>1466</v>
      </c>
      <c r="E238" s="14" t="s">
        <v>26</v>
      </c>
      <c r="F238" s="5"/>
      <c r="G238" s="5" t="s">
        <v>14</v>
      </c>
      <c r="H238" s="3"/>
      <c r="I238" s="81" t="s">
        <v>1467</v>
      </c>
      <c r="J238" s="5">
        <v>2020</v>
      </c>
      <c r="K238" s="5" t="s">
        <v>2397</v>
      </c>
      <c r="L238" s="3"/>
      <c r="M238" s="8"/>
    </row>
    <row r="239" spans="1:13" ht="15.75" customHeight="1" x14ac:dyDescent="0.25">
      <c r="A239" s="5" t="s">
        <v>2825</v>
      </c>
      <c r="B239" s="80" t="s">
        <v>2826</v>
      </c>
      <c r="C239" s="5" t="s">
        <v>1465</v>
      </c>
      <c r="D239" s="5" t="s">
        <v>1466</v>
      </c>
      <c r="E239" s="14" t="s">
        <v>26</v>
      </c>
      <c r="F239" s="5"/>
      <c r="G239" s="5" t="s">
        <v>14</v>
      </c>
      <c r="H239" s="3"/>
      <c r="I239" s="81" t="s">
        <v>1467</v>
      </c>
      <c r="J239" s="5">
        <v>2020</v>
      </c>
      <c r="K239" s="5" t="s">
        <v>2397</v>
      </c>
      <c r="L239" s="3"/>
      <c r="M239" s="8"/>
    </row>
    <row r="240" spans="1:13" ht="15.75" customHeight="1" x14ac:dyDescent="0.25">
      <c r="A240" s="5" t="s">
        <v>2827</v>
      </c>
      <c r="B240" s="80" t="s">
        <v>2828</v>
      </c>
      <c r="C240" s="5" t="s">
        <v>1465</v>
      </c>
      <c r="D240" s="5" t="s">
        <v>1466</v>
      </c>
      <c r="E240" s="14" t="s">
        <v>26</v>
      </c>
      <c r="F240" s="5"/>
      <c r="G240" s="5" t="s">
        <v>14</v>
      </c>
      <c r="H240" s="3"/>
      <c r="I240" s="81" t="s">
        <v>1467</v>
      </c>
      <c r="J240" s="5">
        <v>2020</v>
      </c>
      <c r="K240" s="5" t="s">
        <v>2397</v>
      </c>
      <c r="L240" s="3"/>
      <c r="M240" s="8"/>
    </row>
    <row r="241" spans="1:13" ht="15.75" customHeight="1" x14ac:dyDescent="0.25">
      <c r="A241" s="5" t="s">
        <v>2829</v>
      </c>
      <c r="B241" s="80" t="s">
        <v>2830</v>
      </c>
      <c r="C241" s="5" t="s">
        <v>1465</v>
      </c>
      <c r="D241" s="5" t="s">
        <v>1466</v>
      </c>
      <c r="E241" s="14" t="s">
        <v>26</v>
      </c>
      <c r="F241" s="5"/>
      <c r="G241" s="5" t="s">
        <v>14</v>
      </c>
      <c r="H241" s="3"/>
      <c r="I241" s="81" t="s">
        <v>1467</v>
      </c>
      <c r="J241" s="5">
        <v>2020</v>
      </c>
      <c r="K241" s="5" t="s">
        <v>2397</v>
      </c>
      <c r="L241" s="3"/>
      <c r="M241" s="8"/>
    </row>
    <row r="242" spans="1:13" ht="15.75" customHeight="1" x14ac:dyDescent="0.25">
      <c r="A242" s="5" t="s">
        <v>2831</v>
      </c>
      <c r="B242" s="80" t="s">
        <v>2832</v>
      </c>
      <c r="C242" s="5" t="s">
        <v>2833</v>
      </c>
      <c r="D242" s="5" t="s">
        <v>2834</v>
      </c>
      <c r="E242" s="14" t="s">
        <v>26</v>
      </c>
      <c r="F242" s="5" t="s">
        <v>13</v>
      </c>
      <c r="G242" s="5"/>
      <c r="H242" s="3"/>
      <c r="I242" s="81" t="s">
        <v>2808</v>
      </c>
      <c r="J242" s="5">
        <v>2019</v>
      </c>
      <c r="K242" s="5" t="s">
        <v>2835</v>
      </c>
      <c r="L242" s="3"/>
      <c r="M242" s="8"/>
    </row>
    <row r="243" spans="1:13" ht="15.75" customHeight="1" x14ac:dyDescent="0.25">
      <c r="A243" s="5" t="s">
        <v>2836</v>
      </c>
      <c r="B243" s="80" t="s">
        <v>2837</v>
      </c>
      <c r="C243" s="5" t="s">
        <v>2838</v>
      </c>
      <c r="D243" s="5" t="s">
        <v>2834</v>
      </c>
      <c r="E243" s="14" t="s">
        <v>26</v>
      </c>
      <c r="F243" s="5" t="s">
        <v>13</v>
      </c>
      <c r="G243" s="5"/>
      <c r="H243" s="3"/>
      <c r="I243" s="81" t="s">
        <v>2839</v>
      </c>
      <c r="J243" s="5">
        <v>2019</v>
      </c>
      <c r="K243" s="5" t="s">
        <v>2835</v>
      </c>
      <c r="L243" s="3"/>
      <c r="M243" s="8"/>
    </row>
    <row r="244" spans="1:13" ht="15.75" customHeight="1" x14ac:dyDescent="0.25">
      <c r="A244" s="5" t="s">
        <v>2840</v>
      </c>
      <c r="B244" s="80" t="s">
        <v>2841</v>
      </c>
      <c r="C244" s="5" t="s">
        <v>2838</v>
      </c>
      <c r="D244" s="5" t="s">
        <v>2834</v>
      </c>
      <c r="E244" s="14" t="s">
        <v>26</v>
      </c>
      <c r="F244" s="5" t="s">
        <v>13</v>
      </c>
      <c r="G244" s="5"/>
      <c r="H244" s="3"/>
      <c r="I244" s="81" t="s">
        <v>2839</v>
      </c>
      <c r="J244" s="5">
        <v>2019</v>
      </c>
      <c r="K244" s="5" t="s">
        <v>2835</v>
      </c>
      <c r="L244" s="3"/>
      <c r="M244" s="8"/>
    </row>
    <row r="245" spans="1:13" ht="15.75" customHeight="1" x14ac:dyDescent="0.25">
      <c r="A245" s="5" t="s">
        <v>2842</v>
      </c>
      <c r="B245" s="80" t="s">
        <v>2843</v>
      </c>
      <c r="C245" s="5" t="s">
        <v>2838</v>
      </c>
      <c r="D245" s="5" t="s">
        <v>2834</v>
      </c>
      <c r="E245" s="14" t="s">
        <v>26</v>
      </c>
      <c r="F245" s="5" t="s">
        <v>13</v>
      </c>
      <c r="G245" s="5"/>
      <c r="H245" s="3"/>
      <c r="I245" s="81" t="s">
        <v>2839</v>
      </c>
      <c r="J245" s="5">
        <v>2019</v>
      </c>
      <c r="K245" s="5" t="s">
        <v>2835</v>
      </c>
      <c r="L245" s="3"/>
      <c r="M245" s="8"/>
    </row>
    <row r="246" spans="1:13" ht="15.75" customHeight="1" x14ac:dyDescent="0.25">
      <c r="A246" s="5" t="s">
        <v>2844</v>
      </c>
      <c r="B246" s="80" t="s">
        <v>2845</v>
      </c>
      <c r="C246" s="5" t="s">
        <v>2846</v>
      </c>
      <c r="D246" s="5" t="s">
        <v>2834</v>
      </c>
      <c r="E246" s="14" t="s">
        <v>26</v>
      </c>
      <c r="F246" s="5" t="s">
        <v>13</v>
      </c>
      <c r="G246" s="3"/>
      <c r="H246" s="3"/>
      <c r="I246" s="81" t="s">
        <v>2847</v>
      </c>
      <c r="J246" s="5">
        <v>2021</v>
      </c>
      <c r="K246" s="5" t="s">
        <v>2795</v>
      </c>
      <c r="L246" s="3"/>
      <c r="M246" s="8"/>
    </row>
    <row r="247" spans="1:13" ht="15.75" customHeight="1" x14ac:dyDescent="0.25">
      <c r="A247" s="3">
        <v>11</v>
      </c>
      <c r="B247" s="88" t="s">
        <v>1472</v>
      </c>
      <c r="C247" s="3">
        <f t="array" ref="C247">SUMPRODUCT(1/COUNTIF(C248:C255,C248:C255))</f>
        <v>3</v>
      </c>
      <c r="D247" s="3"/>
      <c r="E247" s="9">
        <f>SUM(F247:H247)</f>
        <v>8</v>
      </c>
      <c r="F247" s="3">
        <f t="shared" ref="F247:H247" si="33">COUNTA(F248:F255)</f>
        <v>8</v>
      </c>
      <c r="G247" s="3">
        <f t="shared" si="33"/>
        <v>0</v>
      </c>
      <c r="H247" s="3">
        <f t="shared" si="33"/>
        <v>0</v>
      </c>
      <c r="I247" s="3"/>
      <c r="J247" s="3"/>
      <c r="K247" s="3"/>
      <c r="L247" s="3"/>
      <c r="M247" s="8"/>
    </row>
    <row r="248" spans="1:13" ht="15.75" customHeight="1" x14ac:dyDescent="0.25">
      <c r="A248" s="5" t="s">
        <v>2848</v>
      </c>
      <c r="B248" s="80" t="s">
        <v>2849</v>
      </c>
      <c r="C248" s="5" t="s">
        <v>2850</v>
      </c>
      <c r="D248" s="5" t="s">
        <v>2851</v>
      </c>
      <c r="E248" s="14" t="s">
        <v>26</v>
      </c>
      <c r="F248" s="5" t="s">
        <v>13</v>
      </c>
      <c r="G248" s="5"/>
      <c r="H248" s="5"/>
      <c r="I248" s="81" t="s">
        <v>2852</v>
      </c>
      <c r="J248" s="5">
        <v>2022</v>
      </c>
      <c r="K248" s="5" t="s">
        <v>2759</v>
      </c>
      <c r="L248" s="5" t="s">
        <v>2760</v>
      </c>
      <c r="M248" s="8"/>
    </row>
    <row r="249" spans="1:13" ht="15.75" customHeight="1" x14ac:dyDescent="0.25">
      <c r="A249" s="5" t="s">
        <v>2853</v>
      </c>
      <c r="B249" s="80" t="s">
        <v>2854</v>
      </c>
      <c r="C249" s="5" t="s">
        <v>2850</v>
      </c>
      <c r="D249" s="5" t="s">
        <v>2851</v>
      </c>
      <c r="E249" s="14" t="s">
        <v>26</v>
      </c>
      <c r="F249" s="5" t="s">
        <v>13</v>
      </c>
      <c r="G249" s="5"/>
      <c r="H249" s="5"/>
      <c r="I249" s="81" t="s">
        <v>2852</v>
      </c>
      <c r="J249" s="5">
        <v>2022</v>
      </c>
      <c r="K249" s="5" t="s">
        <v>2759</v>
      </c>
      <c r="L249" s="5"/>
      <c r="M249" s="8"/>
    </row>
    <row r="250" spans="1:13" ht="15.75" customHeight="1" x14ac:dyDescent="0.25">
      <c r="A250" s="5" t="s">
        <v>2855</v>
      </c>
      <c r="B250" s="80" t="s">
        <v>2856</v>
      </c>
      <c r="C250" s="5" t="s">
        <v>2850</v>
      </c>
      <c r="D250" s="5" t="s">
        <v>2851</v>
      </c>
      <c r="E250" s="14" t="s">
        <v>26</v>
      </c>
      <c r="F250" s="5" t="s">
        <v>13</v>
      </c>
      <c r="G250" s="5"/>
      <c r="H250" s="5"/>
      <c r="I250" s="81" t="s">
        <v>2852</v>
      </c>
      <c r="J250" s="5">
        <v>2022</v>
      </c>
      <c r="K250" s="5" t="s">
        <v>2759</v>
      </c>
      <c r="L250" s="5"/>
      <c r="M250" s="8"/>
    </row>
    <row r="251" spans="1:13" ht="15.75" customHeight="1" x14ac:dyDescent="0.25">
      <c r="A251" s="5" t="s">
        <v>2857</v>
      </c>
      <c r="B251" s="80" t="s">
        <v>2858</v>
      </c>
      <c r="C251" s="5" t="s">
        <v>2850</v>
      </c>
      <c r="D251" s="5" t="s">
        <v>2851</v>
      </c>
      <c r="E251" s="14" t="s">
        <v>26</v>
      </c>
      <c r="F251" s="5" t="s">
        <v>13</v>
      </c>
      <c r="G251" s="5"/>
      <c r="H251" s="5"/>
      <c r="I251" s="81" t="s">
        <v>2852</v>
      </c>
      <c r="J251" s="5">
        <v>2022</v>
      </c>
      <c r="K251" s="5" t="s">
        <v>2759</v>
      </c>
      <c r="L251" s="5"/>
      <c r="M251" s="8"/>
    </row>
    <row r="252" spans="1:13" ht="15.75" customHeight="1" x14ac:dyDescent="0.25">
      <c r="A252" s="5" t="s">
        <v>2859</v>
      </c>
      <c r="B252" s="80" t="s">
        <v>2860</v>
      </c>
      <c r="C252" s="5" t="s">
        <v>1474</v>
      </c>
      <c r="D252" s="5" t="s">
        <v>1475</v>
      </c>
      <c r="E252" s="14" t="s">
        <v>26</v>
      </c>
      <c r="F252" s="5" t="s">
        <v>13</v>
      </c>
      <c r="G252" s="3"/>
      <c r="H252" s="3"/>
      <c r="I252" s="81" t="s">
        <v>1476</v>
      </c>
      <c r="J252" s="5">
        <v>2020</v>
      </c>
      <c r="K252" s="5" t="s">
        <v>2397</v>
      </c>
      <c r="L252" s="3"/>
      <c r="M252" s="8"/>
    </row>
    <row r="253" spans="1:13" ht="15.75" customHeight="1" x14ac:dyDescent="0.25">
      <c r="A253" s="5" t="s">
        <v>2861</v>
      </c>
      <c r="B253" s="80" t="s">
        <v>2862</v>
      </c>
      <c r="C253" s="5" t="s">
        <v>1474</v>
      </c>
      <c r="D253" s="5" t="s">
        <v>1475</v>
      </c>
      <c r="E253" s="14" t="s">
        <v>26</v>
      </c>
      <c r="F253" s="5" t="s">
        <v>13</v>
      </c>
      <c r="G253" s="3"/>
      <c r="H253" s="3"/>
      <c r="I253" s="81" t="s">
        <v>1476</v>
      </c>
      <c r="J253" s="5">
        <v>2020</v>
      </c>
      <c r="K253" s="5" t="s">
        <v>2397</v>
      </c>
      <c r="L253" s="3"/>
      <c r="M253" s="8"/>
    </row>
    <row r="254" spans="1:13" ht="15.75" customHeight="1" x14ac:dyDescent="0.25">
      <c r="A254" s="5" t="s">
        <v>2863</v>
      </c>
      <c r="B254" s="80" t="s">
        <v>2864</v>
      </c>
      <c r="C254" s="5" t="s">
        <v>1474</v>
      </c>
      <c r="D254" s="5" t="s">
        <v>1475</v>
      </c>
      <c r="E254" s="14" t="s">
        <v>26</v>
      </c>
      <c r="F254" s="5" t="s">
        <v>13</v>
      </c>
      <c r="G254" s="3"/>
      <c r="H254" s="3"/>
      <c r="I254" s="81" t="s">
        <v>1476</v>
      </c>
      <c r="J254" s="5">
        <v>2020</v>
      </c>
      <c r="K254" s="5" t="s">
        <v>2397</v>
      </c>
      <c r="L254" s="3"/>
      <c r="M254" s="8"/>
    </row>
    <row r="255" spans="1:13" ht="15.75" customHeight="1" x14ac:dyDescent="0.25">
      <c r="A255" s="5" t="s">
        <v>2865</v>
      </c>
      <c r="B255" s="80" t="s">
        <v>2866</v>
      </c>
      <c r="C255" s="5" t="s">
        <v>2867</v>
      </c>
      <c r="D255" s="5" t="s">
        <v>2868</v>
      </c>
      <c r="E255" s="14" t="s">
        <v>26</v>
      </c>
      <c r="F255" s="5" t="s">
        <v>13</v>
      </c>
      <c r="G255" s="5"/>
      <c r="H255" s="3"/>
      <c r="I255" s="81" t="s">
        <v>1509</v>
      </c>
      <c r="J255" s="5">
        <v>2019</v>
      </c>
      <c r="K255" s="5" t="s">
        <v>2835</v>
      </c>
      <c r="L255" s="3"/>
      <c r="M255" s="8"/>
    </row>
    <row r="256" spans="1:13" ht="15.75" customHeight="1" x14ac:dyDescent="0.25">
      <c r="A256" s="3">
        <v>12</v>
      </c>
      <c r="B256" s="88" t="s">
        <v>1480</v>
      </c>
      <c r="C256" s="3">
        <f t="array" ref="C256">SUMPRODUCT(1/COUNTIF(C257:C258,C257:C258))</f>
        <v>1</v>
      </c>
      <c r="D256" s="3"/>
      <c r="E256" s="9">
        <f>SUM(F256:H256)</f>
        <v>2</v>
      </c>
      <c r="F256" s="3">
        <f t="shared" ref="F256:H256" si="34">COUNTA(F257:F258)</f>
        <v>1</v>
      </c>
      <c r="G256" s="3">
        <f t="shared" si="34"/>
        <v>1</v>
      </c>
      <c r="H256" s="3">
        <f t="shared" si="34"/>
        <v>0</v>
      </c>
      <c r="I256" s="3"/>
      <c r="J256" s="3"/>
      <c r="K256" s="3"/>
      <c r="L256" s="3"/>
      <c r="M256" s="8"/>
    </row>
    <row r="257" spans="1:13" ht="15.75" customHeight="1" x14ac:dyDescent="0.25">
      <c r="A257" s="5" t="s">
        <v>2869</v>
      </c>
      <c r="B257" s="80" t="s">
        <v>2870</v>
      </c>
      <c r="C257" s="5" t="s">
        <v>1482</v>
      </c>
      <c r="D257" s="5" t="s">
        <v>1483</v>
      </c>
      <c r="E257" s="159" t="s">
        <v>93</v>
      </c>
      <c r="F257" s="5"/>
      <c r="G257" s="5" t="s">
        <v>14</v>
      </c>
      <c r="H257" s="5"/>
      <c r="I257" s="81" t="s">
        <v>1484</v>
      </c>
      <c r="J257" s="5">
        <v>2022</v>
      </c>
      <c r="K257" s="5" t="s">
        <v>2759</v>
      </c>
      <c r="L257" s="5"/>
      <c r="M257" s="8"/>
    </row>
    <row r="258" spans="1:13" ht="15.75" customHeight="1" x14ac:dyDescent="0.25">
      <c r="A258" s="5" t="s">
        <v>2871</v>
      </c>
      <c r="B258" s="80" t="s">
        <v>2872</v>
      </c>
      <c r="C258" s="5" t="s">
        <v>1482</v>
      </c>
      <c r="D258" s="5" t="s">
        <v>1483</v>
      </c>
      <c r="E258" s="159" t="s">
        <v>93</v>
      </c>
      <c r="F258" s="5" t="s">
        <v>13</v>
      </c>
      <c r="G258" s="5"/>
      <c r="H258" s="5"/>
      <c r="I258" s="81" t="s">
        <v>1484</v>
      </c>
      <c r="J258" s="5">
        <v>2022</v>
      </c>
      <c r="K258" s="5" t="s">
        <v>2759</v>
      </c>
      <c r="L258" s="5"/>
      <c r="M258" s="8"/>
    </row>
    <row r="259" spans="1:13" ht="15.75" customHeight="1" x14ac:dyDescent="0.25">
      <c r="A259" s="3">
        <v>13</v>
      </c>
      <c r="B259" s="88" t="s">
        <v>1495</v>
      </c>
      <c r="C259" s="3">
        <f t="array" ref="C259">SUMPRODUCT(1/COUNTIF(C260:C264,C260:C264))</f>
        <v>3</v>
      </c>
      <c r="D259" s="3"/>
      <c r="E259" s="9">
        <f>SUM(F259:H259)</f>
        <v>5</v>
      </c>
      <c r="F259" s="3">
        <f t="shared" ref="F259:H259" si="35">COUNTA(F260:F264)</f>
        <v>5</v>
      </c>
      <c r="G259" s="3">
        <f t="shared" si="35"/>
        <v>0</v>
      </c>
      <c r="H259" s="3">
        <f t="shared" si="35"/>
        <v>0</v>
      </c>
      <c r="I259" s="3"/>
      <c r="J259" s="3"/>
      <c r="K259" s="3"/>
      <c r="L259" s="3"/>
      <c r="M259" s="8"/>
    </row>
    <row r="260" spans="1:13" ht="15.75" customHeight="1" x14ac:dyDescent="0.25">
      <c r="A260" s="5" t="s">
        <v>2873</v>
      </c>
      <c r="B260" s="80" t="s">
        <v>2874</v>
      </c>
      <c r="C260" s="5" t="s">
        <v>1497</v>
      </c>
      <c r="D260" s="5" t="s">
        <v>1498</v>
      </c>
      <c r="E260" s="14" t="s">
        <v>26</v>
      </c>
      <c r="F260" s="5" t="s">
        <v>13</v>
      </c>
      <c r="G260" s="3"/>
      <c r="H260" s="3"/>
      <c r="I260" s="81" t="s">
        <v>1499</v>
      </c>
      <c r="J260" s="5">
        <v>2020</v>
      </c>
      <c r="K260" s="5" t="s">
        <v>2397</v>
      </c>
      <c r="L260" s="3"/>
      <c r="M260" s="8"/>
    </row>
    <row r="261" spans="1:13" ht="15.75" customHeight="1" x14ac:dyDescent="0.25">
      <c r="A261" s="5" t="s">
        <v>2875</v>
      </c>
      <c r="B261" s="80" t="s">
        <v>2876</v>
      </c>
      <c r="C261" s="5" t="s">
        <v>1497</v>
      </c>
      <c r="D261" s="5" t="s">
        <v>1498</v>
      </c>
      <c r="E261" s="14" t="s">
        <v>26</v>
      </c>
      <c r="F261" s="5" t="s">
        <v>13</v>
      </c>
      <c r="G261" s="3"/>
      <c r="H261" s="3"/>
      <c r="I261" s="81" t="s">
        <v>1499</v>
      </c>
      <c r="J261" s="5">
        <v>2020</v>
      </c>
      <c r="K261" s="5" t="s">
        <v>2397</v>
      </c>
      <c r="L261" s="3"/>
      <c r="M261" s="8"/>
    </row>
    <row r="262" spans="1:13" ht="15.75" customHeight="1" x14ac:dyDescent="0.25">
      <c r="A262" s="5" t="s">
        <v>2877</v>
      </c>
      <c r="B262" s="80" t="s">
        <v>2878</v>
      </c>
      <c r="C262" s="5" t="s">
        <v>2879</v>
      </c>
      <c r="D262" s="5" t="s">
        <v>2880</v>
      </c>
      <c r="E262" s="14" t="s">
        <v>26</v>
      </c>
      <c r="F262" s="5" t="s">
        <v>13</v>
      </c>
      <c r="G262" s="5"/>
      <c r="H262" s="3"/>
      <c r="I262" s="81" t="s">
        <v>2881</v>
      </c>
      <c r="J262" s="5">
        <v>2019</v>
      </c>
      <c r="K262" s="5" t="s">
        <v>2835</v>
      </c>
      <c r="L262" s="3"/>
      <c r="M262" s="8"/>
    </row>
    <row r="263" spans="1:13" ht="15.75" customHeight="1" x14ac:dyDescent="0.25">
      <c r="A263" s="5" t="s">
        <v>2882</v>
      </c>
      <c r="B263" s="80" t="s">
        <v>2883</v>
      </c>
      <c r="C263" s="5" t="s">
        <v>2879</v>
      </c>
      <c r="D263" s="5" t="s">
        <v>2880</v>
      </c>
      <c r="E263" s="14" t="s">
        <v>26</v>
      </c>
      <c r="F263" s="5" t="s">
        <v>13</v>
      </c>
      <c r="G263" s="5"/>
      <c r="H263" s="3"/>
      <c r="I263" s="81" t="s">
        <v>2881</v>
      </c>
      <c r="J263" s="5">
        <v>2019</v>
      </c>
      <c r="K263" s="5" t="s">
        <v>2835</v>
      </c>
      <c r="L263" s="3"/>
      <c r="M263" s="8"/>
    </row>
    <row r="264" spans="1:13" ht="15.75" customHeight="1" x14ac:dyDescent="0.25">
      <c r="A264" s="5" t="s">
        <v>2884</v>
      </c>
      <c r="B264" s="80" t="s">
        <v>2885</v>
      </c>
      <c r="C264" s="5" t="s">
        <v>2886</v>
      </c>
      <c r="D264" s="5" t="s">
        <v>2880</v>
      </c>
      <c r="E264" s="14" t="s">
        <v>26</v>
      </c>
      <c r="F264" s="5" t="s">
        <v>13</v>
      </c>
      <c r="G264" s="3"/>
      <c r="H264" s="3"/>
      <c r="I264" s="81" t="s">
        <v>2887</v>
      </c>
      <c r="J264" s="5">
        <v>2020</v>
      </c>
      <c r="K264" s="5" t="s">
        <v>2397</v>
      </c>
      <c r="L264" s="3"/>
      <c r="M264" s="8"/>
    </row>
    <row r="265" spans="1:13" ht="15.75" customHeight="1" x14ac:dyDescent="0.25">
      <c r="A265" s="3">
        <v>14</v>
      </c>
      <c r="B265" s="88" t="s">
        <v>1505</v>
      </c>
      <c r="C265" s="3" t="e">
        <f t="array" ref="C265">SUMPRODUCT(1/COUNTIF(#REF!,#REF!))</f>
        <v>#REF!</v>
      </c>
      <c r="D265" s="3"/>
      <c r="E265" s="9">
        <f t="shared" ref="E265:E266" si="36">SUM(F265:H265)</f>
        <v>3</v>
      </c>
      <c r="F265" s="3">
        <f t="shared" ref="F265:H265" si="37">COUNTA(#REF!)</f>
        <v>1</v>
      </c>
      <c r="G265" s="3">
        <f t="shared" si="37"/>
        <v>1</v>
      </c>
      <c r="H265" s="3">
        <f t="shared" si="37"/>
        <v>1</v>
      </c>
      <c r="I265" s="3"/>
      <c r="J265" s="3"/>
      <c r="K265" s="3"/>
      <c r="L265" s="3"/>
      <c r="M265" s="8"/>
    </row>
    <row r="266" spans="1:13" ht="15.75" customHeight="1" x14ac:dyDescent="0.25">
      <c r="A266" s="3">
        <v>15</v>
      </c>
      <c r="B266" s="88" t="s">
        <v>1514</v>
      </c>
      <c r="C266" s="3">
        <f t="array" ref="C266">SUMPRODUCT(1/COUNTIF(C267:C277,C267:C277))</f>
        <v>5.9999999999999991</v>
      </c>
      <c r="D266" s="3"/>
      <c r="E266" s="9">
        <f t="shared" si="36"/>
        <v>11</v>
      </c>
      <c r="F266" s="3">
        <f t="shared" ref="F266:H266" si="38">COUNTA(F267:F277)</f>
        <v>9</v>
      </c>
      <c r="G266" s="3">
        <f t="shared" si="38"/>
        <v>2</v>
      </c>
      <c r="H266" s="3">
        <f t="shared" si="38"/>
        <v>0</v>
      </c>
      <c r="I266" s="3"/>
      <c r="J266" s="3"/>
      <c r="K266" s="3"/>
      <c r="L266" s="3"/>
      <c r="M266" s="8"/>
    </row>
    <row r="267" spans="1:13" ht="15.75" customHeight="1" x14ac:dyDescent="0.25">
      <c r="A267" s="5" t="s">
        <v>2888</v>
      </c>
      <c r="B267" s="80" t="s">
        <v>2889</v>
      </c>
      <c r="C267" s="5" t="s">
        <v>1524</v>
      </c>
      <c r="D267" s="5" t="s">
        <v>1525</v>
      </c>
      <c r="E267" s="14" t="s">
        <v>26</v>
      </c>
      <c r="F267" s="5" t="s">
        <v>13</v>
      </c>
      <c r="G267" s="3"/>
      <c r="H267" s="3"/>
      <c r="I267" s="81" t="s">
        <v>1526</v>
      </c>
      <c r="J267" s="5">
        <v>2021</v>
      </c>
      <c r="K267" s="5" t="s">
        <v>2795</v>
      </c>
      <c r="L267" s="3"/>
      <c r="M267" s="8"/>
    </row>
    <row r="268" spans="1:13" ht="15.75" customHeight="1" x14ac:dyDescent="0.25">
      <c r="A268" s="91" t="s">
        <v>2890</v>
      </c>
      <c r="B268" s="80" t="s">
        <v>2891</v>
      </c>
      <c r="C268" s="5" t="s">
        <v>1524</v>
      </c>
      <c r="D268" s="5" t="s">
        <v>1525</v>
      </c>
      <c r="E268" s="14" t="s">
        <v>26</v>
      </c>
      <c r="F268" s="5" t="s">
        <v>13</v>
      </c>
      <c r="G268" s="5"/>
      <c r="H268" s="3"/>
      <c r="I268" s="81" t="s">
        <v>1526</v>
      </c>
      <c r="J268" s="5">
        <v>2019</v>
      </c>
      <c r="K268" s="5" t="s">
        <v>2835</v>
      </c>
      <c r="L268" s="3"/>
      <c r="M268" s="8"/>
    </row>
    <row r="269" spans="1:13" ht="15.75" customHeight="1" x14ac:dyDescent="0.25">
      <c r="A269" s="5" t="s">
        <v>2892</v>
      </c>
      <c r="B269" s="80" t="s">
        <v>2893</v>
      </c>
      <c r="C269" s="5" t="s">
        <v>1524</v>
      </c>
      <c r="D269" s="5" t="s">
        <v>1525</v>
      </c>
      <c r="E269" s="14" t="s">
        <v>26</v>
      </c>
      <c r="F269" s="5" t="s">
        <v>13</v>
      </c>
      <c r="G269" s="5"/>
      <c r="H269" s="3"/>
      <c r="I269" s="81" t="s">
        <v>1526</v>
      </c>
      <c r="J269" s="5">
        <v>2019</v>
      </c>
      <c r="K269" s="5" t="s">
        <v>2835</v>
      </c>
      <c r="L269" s="3"/>
      <c r="M269" s="8"/>
    </row>
    <row r="270" spans="1:13" ht="15.75" customHeight="1" x14ac:dyDescent="0.25">
      <c r="A270" s="91" t="s">
        <v>2894</v>
      </c>
      <c r="B270" s="80" t="s">
        <v>2895</v>
      </c>
      <c r="C270" s="5" t="s">
        <v>2896</v>
      </c>
      <c r="D270" s="5" t="s">
        <v>1525</v>
      </c>
      <c r="E270" s="14" t="s">
        <v>26</v>
      </c>
      <c r="F270" s="5" t="s">
        <v>13</v>
      </c>
      <c r="G270" s="3"/>
      <c r="H270" s="3"/>
      <c r="I270" s="81" t="s">
        <v>2897</v>
      </c>
      <c r="J270" s="5">
        <v>2020</v>
      </c>
      <c r="K270" s="5" t="s">
        <v>2397</v>
      </c>
      <c r="L270" s="3"/>
      <c r="M270" s="8"/>
    </row>
    <row r="271" spans="1:13" ht="15.75" customHeight="1" x14ac:dyDescent="0.25">
      <c r="A271" s="5" t="s">
        <v>2898</v>
      </c>
      <c r="B271" s="80" t="s">
        <v>2899</v>
      </c>
      <c r="C271" s="5" t="s">
        <v>2900</v>
      </c>
      <c r="D271" s="5" t="s">
        <v>1525</v>
      </c>
      <c r="E271" s="14" t="s">
        <v>26</v>
      </c>
      <c r="F271" s="5" t="s">
        <v>13</v>
      </c>
      <c r="G271" s="5"/>
      <c r="H271" s="5"/>
      <c r="I271" s="81" t="s">
        <v>2901</v>
      </c>
      <c r="J271" s="5">
        <v>2020</v>
      </c>
      <c r="K271" s="5" t="s">
        <v>2397</v>
      </c>
      <c r="L271" s="5"/>
      <c r="M271" s="8"/>
    </row>
    <row r="272" spans="1:13" ht="15.75" customHeight="1" x14ac:dyDescent="0.25">
      <c r="A272" s="91" t="s">
        <v>2902</v>
      </c>
      <c r="B272" s="80" t="s">
        <v>2903</v>
      </c>
      <c r="C272" s="5" t="s">
        <v>2904</v>
      </c>
      <c r="D272" s="5" t="s">
        <v>1525</v>
      </c>
      <c r="E272" s="14" t="s">
        <v>26</v>
      </c>
      <c r="F272" s="5" t="s">
        <v>13</v>
      </c>
      <c r="G272" s="3"/>
      <c r="H272" s="3"/>
      <c r="I272" s="81" t="s">
        <v>2905</v>
      </c>
      <c r="J272" s="5">
        <v>2020</v>
      </c>
      <c r="K272" s="5" t="s">
        <v>2397</v>
      </c>
      <c r="L272" s="3"/>
      <c r="M272" s="8"/>
    </row>
    <row r="273" spans="1:13" ht="15.75" customHeight="1" x14ac:dyDescent="0.25">
      <c r="A273" s="91" t="s">
        <v>2906</v>
      </c>
      <c r="B273" s="80" t="s">
        <v>2907</v>
      </c>
      <c r="C273" s="5" t="s">
        <v>2908</v>
      </c>
      <c r="D273" s="5" t="s">
        <v>2909</v>
      </c>
      <c r="E273" s="14" t="s">
        <v>26</v>
      </c>
      <c r="F273" s="5"/>
      <c r="G273" s="5" t="s">
        <v>14</v>
      </c>
      <c r="H273" s="3"/>
      <c r="I273" s="81" t="s">
        <v>2910</v>
      </c>
      <c r="J273" s="5">
        <v>2019</v>
      </c>
      <c r="K273" s="5" t="s">
        <v>2835</v>
      </c>
      <c r="L273" s="3"/>
      <c r="M273" s="8"/>
    </row>
    <row r="274" spans="1:13" ht="15.75" customHeight="1" x14ac:dyDescent="0.25">
      <c r="A274" s="5" t="s">
        <v>2911</v>
      </c>
      <c r="B274" s="80" t="s">
        <v>2912</v>
      </c>
      <c r="C274" s="5" t="s">
        <v>2913</v>
      </c>
      <c r="D274" s="5" t="s">
        <v>2914</v>
      </c>
      <c r="E274" s="14" t="s">
        <v>26</v>
      </c>
      <c r="F274" s="5"/>
      <c r="G274" s="5" t="s">
        <v>14</v>
      </c>
      <c r="H274" s="5"/>
      <c r="I274" s="81" t="s">
        <v>2910</v>
      </c>
      <c r="J274" s="5">
        <v>2022</v>
      </c>
      <c r="K274" s="5" t="s">
        <v>2759</v>
      </c>
      <c r="L274" s="5"/>
      <c r="M274" s="8"/>
    </row>
    <row r="275" spans="1:13" ht="15.75" customHeight="1" x14ac:dyDescent="0.25">
      <c r="A275" s="91" t="s">
        <v>2915</v>
      </c>
      <c r="B275" s="80" t="s">
        <v>2916</v>
      </c>
      <c r="C275" s="5" t="s">
        <v>2917</v>
      </c>
      <c r="D275" s="5" t="s">
        <v>2918</v>
      </c>
      <c r="E275" s="14" t="s">
        <v>26</v>
      </c>
      <c r="F275" s="5" t="s">
        <v>13</v>
      </c>
      <c r="G275" s="5"/>
      <c r="H275" s="5"/>
      <c r="I275" s="81" t="s">
        <v>2919</v>
      </c>
      <c r="J275" s="5">
        <v>2022</v>
      </c>
      <c r="K275" s="5" t="s">
        <v>2759</v>
      </c>
      <c r="L275" s="5"/>
      <c r="M275" s="8"/>
    </row>
    <row r="276" spans="1:13" ht="15.75" customHeight="1" x14ac:dyDescent="0.25">
      <c r="A276" s="5" t="s">
        <v>2920</v>
      </c>
      <c r="B276" s="80" t="s">
        <v>2921</v>
      </c>
      <c r="C276" s="5" t="s">
        <v>2917</v>
      </c>
      <c r="D276" s="5" t="s">
        <v>2918</v>
      </c>
      <c r="E276" s="14" t="s">
        <v>26</v>
      </c>
      <c r="F276" s="5" t="s">
        <v>13</v>
      </c>
      <c r="G276" s="5"/>
      <c r="H276" s="5"/>
      <c r="I276" s="81" t="s">
        <v>2919</v>
      </c>
      <c r="J276" s="5">
        <v>2022</v>
      </c>
      <c r="K276" s="5" t="s">
        <v>2759</v>
      </c>
      <c r="L276" s="5"/>
      <c r="M276" s="8"/>
    </row>
    <row r="277" spans="1:13" ht="15.75" customHeight="1" x14ac:dyDescent="0.25">
      <c r="A277" s="91" t="s">
        <v>2922</v>
      </c>
      <c r="B277" s="80" t="s">
        <v>2923</v>
      </c>
      <c r="C277" s="5" t="s">
        <v>2917</v>
      </c>
      <c r="D277" s="5" t="s">
        <v>2918</v>
      </c>
      <c r="E277" s="14" t="s">
        <v>26</v>
      </c>
      <c r="F277" s="5" t="s">
        <v>13</v>
      </c>
      <c r="G277" s="5"/>
      <c r="H277" s="5"/>
      <c r="I277" s="81" t="s">
        <v>2919</v>
      </c>
      <c r="J277" s="5">
        <v>2022</v>
      </c>
      <c r="K277" s="5" t="s">
        <v>2759</v>
      </c>
      <c r="L277" s="5"/>
      <c r="M277" s="8"/>
    </row>
    <row r="278" spans="1:13" ht="15.75" customHeight="1" x14ac:dyDescent="0.25">
      <c r="A278" s="76">
        <v>16</v>
      </c>
      <c r="B278" s="94" t="s">
        <v>1548</v>
      </c>
      <c r="C278" s="3">
        <f t="array" ref="C278">SUMPRODUCT(1/COUNTIF(C279:C285,C279:C285))</f>
        <v>5</v>
      </c>
      <c r="D278" s="3"/>
      <c r="E278" s="9">
        <f>SUM(F278:H278)</f>
        <v>7</v>
      </c>
      <c r="F278" s="3">
        <f t="shared" ref="F278:H278" si="39">COUNTA(F279:F285)</f>
        <v>6</v>
      </c>
      <c r="G278" s="3">
        <f t="shared" si="39"/>
        <v>1</v>
      </c>
      <c r="H278" s="3">
        <f t="shared" si="39"/>
        <v>0</v>
      </c>
      <c r="I278" s="3"/>
      <c r="J278" s="3"/>
      <c r="K278" s="3"/>
      <c r="L278" s="3"/>
      <c r="M278" s="8"/>
    </row>
    <row r="279" spans="1:13" ht="15.75" customHeight="1" x14ac:dyDescent="0.25">
      <c r="A279" s="91" t="s">
        <v>2924</v>
      </c>
      <c r="B279" s="80" t="s">
        <v>2925</v>
      </c>
      <c r="C279" s="5" t="s">
        <v>2926</v>
      </c>
      <c r="D279" s="5" t="s">
        <v>1551</v>
      </c>
      <c r="E279" s="14" t="s">
        <v>26</v>
      </c>
      <c r="F279" s="5" t="s">
        <v>13</v>
      </c>
      <c r="G279" s="5"/>
      <c r="H279" s="3"/>
      <c r="I279" s="81" t="s">
        <v>2927</v>
      </c>
      <c r="J279" s="5">
        <v>2019</v>
      </c>
      <c r="K279" s="5" t="s">
        <v>2835</v>
      </c>
      <c r="L279" s="3"/>
      <c r="M279" s="8"/>
    </row>
    <row r="280" spans="1:13" ht="15.75" customHeight="1" x14ac:dyDescent="0.25">
      <c r="A280" s="91" t="s">
        <v>2928</v>
      </c>
      <c r="B280" s="80" t="s">
        <v>2929</v>
      </c>
      <c r="C280" s="5" t="s">
        <v>1550</v>
      </c>
      <c r="D280" s="5" t="s">
        <v>1551</v>
      </c>
      <c r="E280" s="14" t="s">
        <v>26</v>
      </c>
      <c r="F280" s="5"/>
      <c r="G280" s="5" t="s">
        <v>14</v>
      </c>
      <c r="H280" s="3"/>
      <c r="I280" s="81" t="s">
        <v>1552</v>
      </c>
      <c r="J280" s="5">
        <v>2020</v>
      </c>
      <c r="K280" s="5" t="s">
        <v>2397</v>
      </c>
      <c r="L280" s="3"/>
      <c r="M280" s="8"/>
    </row>
    <row r="281" spans="1:13" ht="15.75" customHeight="1" x14ac:dyDescent="0.25">
      <c r="A281" s="91" t="s">
        <v>2393</v>
      </c>
      <c r="B281" s="80" t="s">
        <v>2394</v>
      </c>
      <c r="C281" s="5" t="s">
        <v>2395</v>
      </c>
      <c r="D281" s="5" t="s">
        <v>1551</v>
      </c>
      <c r="E281" s="159" t="s">
        <v>96</v>
      </c>
      <c r="F281" s="5" t="s">
        <v>13</v>
      </c>
      <c r="G281" s="3"/>
      <c r="H281" s="3"/>
      <c r="I281" s="81" t="s">
        <v>2396</v>
      </c>
      <c r="J281" s="5">
        <v>2020</v>
      </c>
      <c r="K281" s="5" t="s">
        <v>2397</v>
      </c>
      <c r="L281" s="3"/>
      <c r="M281" s="8"/>
    </row>
    <row r="282" spans="1:13" ht="15.75" customHeight="1" x14ac:dyDescent="0.25">
      <c r="A282" s="91" t="s">
        <v>2930</v>
      </c>
      <c r="B282" s="80" t="s">
        <v>2931</v>
      </c>
      <c r="C282" s="5" t="s">
        <v>2932</v>
      </c>
      <c r="D282" s="5" t="s">
        <v>1551</v>
      </c>
      <c r="E282" s="14" t="s">
        <v>26</v>
      </c>
      <c r="F282" s="5" t="s">
        <v>13</v>
      </c>
      <c r="G282" s="3"/>
      <c r="H282" s="3"/>
      <c r="I282" s="81" t="s">
        <v>1564</v>
      </c>
      <c r="J282" s="5">
        <v>2020</v>
      </c>
      <c r="K282" s="5" t="s">
        <v>2397</v>
      </c>
      <c r="L282" s="3"/>
      <c r="M282" s="8"/>
    </row>
    <row r="283" spans="1:13" ht="15.75" customHeight="1" x14ac:dyDescent="0.25">
      <c r="A283" s="91" t="s">
        <v>2933</v>
      </c>
      <c r="B283" s="80" t="s">
        <v>2934</v>
      </c>
      <c r="C283" s="5" t="s">
        <v>2926</v>
      </c>
      <c r="D283" s="5" t="s">
        <v>2935</v>
      </c>
      <c r="E283" s="14" t="s">
        <v>26</v>
      </c>
      <c r="F283" s="5" t="s">
        <v>13</v>
      </c>
      <c r="G283" s="5"/>
      <c r="H283" s="5"/>
      <c r="I283" s="81" t="s">
        <v>2927</v>
      </c>
      <c r="J283" s="5">
        <v>2022</v>
      </c>
      <c r="K283" s="5" t="s">
        <v>2759</v>
      </c>
      <c r="L283" s="5"/>
      <c r="M283" s="8"/>
    </row>
    <row r="284" spans="1:13" ht="15.75" customHeight="1" x14ac:dyDescent="0.25">
      <c r="A284" s="91" t="s">
        <v>2936</v>
      </c>
      <c r="B284" s="80" t="s">
        <v>1554</v>
      </c>
      <c r="C284" s="5" t="s">
        <v>2937</v>
      </c>
      <c r="D284" s="5" t="s">
        <v>1556</v>
      </c>
      <c r="E284" s="14" t="s">
        <v>26</v>
      </c>
      <c r="F284" s="5" t="s">
        <v>13</v>
      </c>
      <c r="G284" s="5"/>
      <c r="H284" s="5"/>
      <c r="I284" s="5" t="s">
        <v>1557</v>
      </c>
      <c r="J284" s="5">
        <v>2022</v>
      </c>
      <c r="K284" s="5" t="s">
        <v>2759</v>
      </c>
      <c r="L284" s="5"/>
      <c r="M284" s="8"/>
    </row>
    <row r="285" spans="1:13" ht="15.75" customHeight="1" x14ac:dyDescent="0.25">
      <c r="A285" s="91" t="s">
        <v>2938</v>
      </c>
      <c r="B285" s="80" t="s">
        <v>1559</v>
      </c>
      <c r="C285" s="5" t="s">
        <v>2937</v>
      </c>
      <c r="D285" s="5" t="s">
        <v>1556</v>
      </c>
      <c r="E285" s="14" t="s">
        <v>26</v>
      </c>
      <c r="F285" s="5" t="s">
        <v>13</v>
      </c>
      <c r="G285" s="5"/>
      <c r="H285" s="5"/>
      <c r="I285" s="5" t="s">
        <v>1557</v>
      </c>
      <c r="J285" s="5">
        <v>2022</v>
      </c>
      <c r="K285" s="5" t="s">
        <v>2759</v>
      </c>
      <c r="L285" s="5"/>
      <c r="M285" s="8"/>
    </row>
    <row r="286" spans="1:13" ht="15.75" customHeight="1" x14ac:dyDescent="0.25">
      <c r="A286" s="3">
        <v>17</v>
      </c>
      <c r="B286" s="88" t="s">
        <v>1569</v>
      </c>
      <c r="C286" s="3">
        <f t="array" ref="C286">SUMPRODUCT(1/COUNTIF(C287:C296,C287:C296))</f>
        <v>7</v>
      </c>
      <c r="D286" s="3"/>
      <c r="E286" s="9">
        <f>SUM(F286:H286)</f>
        <v>10</v>
      </c>
      <c r="F286" s="3">
        <f t="shared" ref="F286:H286" si="40">COUNTA(F287:F296)</f>
        <v>9</v>
      </c>
      <c r="G286" s="3">
        <f t="shared" si="40"/>
        <v>1</v>
      </c>
      <c r="H286" s="3">
        <f t="shared" si="40"/>
        <v>0</v>
      </c>
      <c r="I286" s="3"/>
      <c r="J286" s="3"/>
      <c r="K286" s="3"/>
      <c r="L286" s="3"/>
      <c r="M286" s="8"/>
    </row>
    <row r="287" spans="1:13" ht="15.75" customHeight="1" x14ac:dyDescent="0.25">
      <c r="A287" s="91" t="s">
        <v>2939</v>
      </c>
      <c r="B287" s="80" t="s">
        <v>2940</v>
      </c>
      <c r="C287" s="5" t="s">
        <v>2941</v>
      </c>
      <c r="D287" s="5" t="s">
        <v>1605</v>
      </c>
      <c r="E287" s="14" t="s">
        <v>26</v>
      </c>
      <c r="F287" s="5" t="s">
        <v>13</v>
      </c>
      <c r="G287" s="3"/>
      <c r="H287" s="3"/>
      <c r="I287" s="81" t="s">
        <v>2942</v>
      </c>
      <c r="J287" s="5">
        <v>2020</v>
      </c>
      <c r="K287" s="5" t="s">
        <v>2397</v>
      </c>
      <c r="L287" s="3"/>
      <c r="M287" s="8"/>
    </row>
    <row r="288" spans="1:13" ht="15.75" customHeight="1" x14ac:dyDescent="0.25">
      <c r="A288" s="91" t="s">
        <v>2943</v>
      </c>
      <c r="B288" s="80" t="s">
        <v>2944</v>
      </c>
      <c r="C288" s="5" t="s">
        <v>2941</v>
      </c>
      <c r="D288" s="5" t="s">
        <v>1605</v>
      </c>
      <c r="E288" s="14" t="s">
        <v>26</v>
      </c>
      <c r="F288" s="5" t="s">
        <v>13</v>
      </c>
      <c r="G288" s="3"/>
      <c r="H288" s="3"/>
      <c r="I288" s="81" t="s">
        <v>2942</v>
      </c>
      <c r="J288" s="5">
        <v>2020</v>
      </c>
      <c r="K288" s="5" t="s">
        <v>2397</v>
      </c>
      <c r="L288" s="3"/>
      <c r="M288" s="8"/>
    </row>
    <row r="289" spans="1:13" ht="15.75" customHeight="1" x14ac:dyDescent="0.25">
      <c r="A289" s="91" t="s">
        <v>2945</v>
      </c>
      <c r="B289" s="80" t="s">
        <v>2946</v>
      </c>
      <c r="C289" s="5" t="s">
        <v>2941</v>
      </c>
      <c r="D289" s="5" t="s">
        <v>1605</v>
      </c>
      <c r="E289" s="14" t="s">
        <v>26</v>
      </c>
      <c r="F289" s="5" t="s">
        <v>13</v>
      </c>
      <c r="G289" s="3"/>
      <c r="H289" s="3"/>
      <c r="I289" s="81" t="s">
        <v>2942</v>
      </c>
      <c r="J289" s="5">
        <v>2021</v>
      </c>
      <c r="K289" s="5" t="s">
        <v>2795</v>
      </c>
      <c r="L289" s="3"/>
      <c r="M289" s="8"/>
    </row>
    <row r="290" spans="1:13" ht="15.75" customHeight="1" x14ac:dyDescent="0.25">
      <c r="A290" s="91" t="s">
        <v>2947</v>
      </c>
      <c r="B290" s="80" t="s">
        <v>2948</v>
      </c>
      <c r="C290" s="5" t="s">
        <v>2949</v>
      </c>
      <c r="D290" s="5" t="s">
        <v>1605</v>
      </c>
      <c r="E290" s="14" t="s">
        <v>26</v>
      </c>
      <c r="F290" s="5" t="s">
        <v>13</v>
      </c>
      <c r="G290" s="3"/>
      <c r="H290" s="3"/>
      <c r="I290" s="81" t="s">
        <v>2950</v>
      </c>
      <c r="J290" s="5">
        <v>2020</v>
      </c>
      <c r="K290" s="5" t="s">
        <v>2397</v>
      </c>
      <c r="L290" s="3"/>
      <c r="M290" s="8"/>
    </row>
    <row r="291" spans="1:13" ht="15.75" customHeight="1" x14ac:dyDescent="0.25">
      <c r="A291" s="91" t="s">
        <v>2951</v>
      </c>
      <c r="B291" s="80" t="s">
        <v>2952</v>
      </c>
      <c r="C291" s="5" t="s">
        <v>2949</v>
      </c>
      <c r="D291" s="5" t="s">
        <v>1605</v>
      </c>
      <c r="E291" s="14" t="s">
        <v>26</v>
      </c>
      <c r="F291" s="5" t="s">
        <v>13</v>
      </c>
      <c r="G291" s="5"/>
      <c r="H291" s="3"/>
      <c r="I291" s="81" t="s">
        <v>2950</v>
      </c>
      <c r="J291" s="5">
        <v>2019</v>
      </c>
      <c r="K291" s="5" t="s">
        <v>2835</v>
      </c>
      <c r="L291" s="3"/>
      <c r="M291" s="8"/>
    </row>
    <row r="292" spans="1:13" ht="15.75" customHeight="1" x14ac:dyDescent="0.25">
      <c r="A292" s="91" t="s">
        <v>2953</v>
      </c>
      <c r="B292" s="82" t="s">
        <v>2954</v>
      </c>
      <c r="C292" s="5" t="s">
        <v>2955</v>
      </c>
      <c r="D292" s="5" t="s">
        <v>1605</v>
      </c>
      <c r="E292" s="14" t="s">
        <v>26</v>
      </c>
      <c r="F292" s="5" t="s">
        <v>13</v>
      </c>
      <c r="G292" s="3"/>
      <c r="H292" s="3"/>
      <c r="I292" s="81" t="s">
        <v>1573</v>
      </c>
      <c r="J292" s="5">
        <v>2021</v>
      </c>
      <c r="K292" s="5" t="s">
        <v>2795</v>
      </c>
      <c r="L292" s="3"/>
      <c r="M292" s="8"/>
    </row>
    <row r="293" spans="1:13" ht="15.75" customHeight="1" x14ac:dyDescent="0.25">
      <c r="A293" s="91" t="s">
        <v>2956</v>
      </c>
      <c r="B293" s="80" t="s">
        <v>2957</v>
      </c>
      <c r="C293" s="5" t="s">
        <v>2958</v>
      </c>
      <c r="D293" s="5" t="s">
        <v>1605</v>
      </c>
      <c r="E293" s="14" t="s">
        <v>26</v>
      </c>
      <c r="F293" s="5" t="s">
        <v>13</v>
      </c>
      <c r="G293" s="3"/>
      <c r="H293" s="3"/>
      <c r="I293" s="81" t="s">
        <v>2959</v>
      </c>
      <c r="J293" s="5">
        <v>2021</v>
      </c>
      <c r="K293" s="5" t="s">
        <v>2795</v>
      </c>
      <c r="L293" s="3"/>
      <c r="M293" s="8"/>
    </row>
    <row r="294" spans="1:13" ht="15.75" customHeight="1" x14ac:dyDescent="0.25">
      <c r="A294" s="91" t="s">
        <v>2960</v>
      </c>
      <c r="B294" s="80" t="s">
        <v>2961</v>
      </c>
      <c r="C294" s="5" t="s">
        <v>1571</v>
      </c>
      <c r="D294" s="5" t="s">
        <v>1572</v>
      </c>
      <c r="E294" s="159" t="s">
        <v>2793</v>
      </c>
      <c r="F294" s="5"/>
      <c r="G294" s="5" t="s">
        <v>14</v>
      </c>
      <c r="H294" s="5"/>
      <c r="I294" s="81" t="s">
        <v>1573</v>
      </c>
      <c r="J294" s="5">
        <v>2022</v>
      </c>
      <c r="K294" s="5" t="s">
        <v>2759</v>
      </c>
      <c r="L294" s="5"/>
      <c r="M294" s="8"/>
    </row>
    <row r="295" spans="1:13" ht="15.75" customHeight="1" x14ac:dyDescent="0.25">
      <c r="A295" s="91" t="s">
        <v>2962</v>
      </c>
      <c r="B295" s="80" t="s">
        <v>2963</v>
      </c>
      <c r="C295" s="5" t="s">
        <v>2964</v>
      </c>
      <c r="D295" s="5" t="s">
        <v>1591</v>
      </c>
      <c r="E295" s="14" t="s">
        <v>26</v>
      </c>
      <c r="F295" s="5" t="s">
        <v>13</v>
      </c>
      <c r="G295" s="5"/>
      <c r="H295" s="5"/>
      <c r="I295" s="5" t="s">
        <v>1592</v>
      </c>
      <c r="J295" s="5">
        <v>2022</v>
      </c>
      <c r="K295" s="5" t="s">
        <v>2759</v>
      </c>
      <c r="L295" s="5"/>
      <c r="M295" s="8"/>
    </row>
    <row r="296" spans="1:13" ht="15.75" customHeight="1" x14ac:dyDescent="0.25">
      <c r="A296" s="91" t="s">
        <v>2965</v>
      </c>
      <c r="B296" s="80" t="s">
        <v>1594</v>
      </c>
      <c r="C296" s="5" t="s">
        <v>2966</v>
      </c>
      <c r="D296" s="5" t="s">
        <v>1596</v>
      </c>
      <c r="E296" s="14" t="s">
        <v>26</v>
      </c>
      <c r="F296" s="5" t="s">
        <v>13</v>
      </c>
      <c r="G296" s="5"/>
      <c r="H296" s="5"/>
      <c r="I296" s="5" t="s">
        <v>1597</v>
      </c>
      <c r="J296" s="5">
        <v>2022</v>
      </c>
      <c r="K296" s="5" t="s">
        <v>2759</v>
      </c>
      <c r="L296" s="5"/>
      <c r="M296" s="8"/>
    </row>
    <row r="297" spans="1:13" ht="15.75" customHeight="1" x14ac:dyDescent="0.25">
      <c r="A297" s="3">
        <v>18</v>
      </c>
      <c r="B297" s="88" t="s">
        <v>1606</v>
      </c>
      <c r="C297" s="3">
        <f t="array" ref="C297">SUMPRODUCT(1/COUNTIF(C298:C299,C298:C299))</f>
        <v>2</v>
      </c>
      <c r="D297" s="3"/>
      <c r="E297" s="9">
        <f>SUM(F297:H297)</f>
        <v>2</v>
      </c>
      <c r="F297" s="3">
        <f t="shared" ref="F297:H297" si="41">COUNTA(F298:F299)</f>
        <v>2</v>
      </c>
      <c r="G297" s="3">
        <f t="shared" si="41"/>
        <v>0</v>
      </c>
      <c r="H297" s="3">
        <f t="shared" si="41"/>
        <v>0</v>
      </c>
      <c r="I297" s="3"/>
      <c r="J297" s="3"/>
      <c r="K297" s="3"/>
      <c r="L297" s="3"/>
      <c r="M297" s="8"/>
    </row>
    <row r="298" spans="1:13" ht="15.75" customHeight="1" x14ac:dyDescent="0.25">
      <c r="A298" s="5" t="s">
        <v>2967</v>
      </c>
      <c r="B298" s="80" t="s">
        <v>2968</v>
      </c>
      <c r="C298" s="5" t="s">
        <v>2969</v>
      </c>
      <c r="D298" s="5" t="s">
        <v>2970</v>
      </c>
      <c r="E298" s="14" t="s">
        <v>26</v>
      </c>
      <c r="F298" s="5" t="s">
        <v>13</v>
      </c>
      <c r="G298" s="5"/>
      <c r="H298" s="5"/>
      <c r="I298" s="81" t="s">
        <v>2971</v>
      </c>
      <c r="J298" s="5">
        <v>2020</v>
      </c>
      <c r="K298" s="5" t="s">
        <v>2397</v>
      </c>
      <c r="L298" s="5"/>
      <c r="M298" s="8"/>
    </row>
    <row r="299" spans="1:13" ht="15.75" customHeight="1" x14ac:dyDescent="0.25">
      <c r="A299" s="5" t="s">
        <v>2972</v>
      </c>
      <c r="B299" s="80" t="s">
        <v>2973</v>
      </c>
      <c r="C299" s="5" t="s">
        <v>1608</v>
      </c>
      <c r="D299" s="5" t="s">
        <v>1609</v>
      </c>
      <c r="E299" s="14" t="s">
        <v>26</v>
      </c>
      <c r="F299" s="5" t="s">
        <v>13</v>
      </c>
      <c r="G299" s="5"/>
      <c r="H299" s="5"/>
      <c r="I299" s="81" t="s">
        <v>1610</v>
      </c>
      <c r="J299" s="5">
        <v>2022</v>
      </c>
      <c r="K299" s="5" t="s">
        <v>2759</v>
      </c>
      <c r="L299" s="5"/>
      <c r="M299" s="8"/>
    </row>
    <row r="300" spans="1:13" ht="15.75" customHeight="1" x14ac:dyDescent="0.25">
      <c r="A300" s="95">
        <v>19</v>
      </c>
      <c r="B300" s="94" t="s">
        <v>1618</v>
      </c>
      <c r="C300" s="3">
        <f t="array" ref="C300">SUMPRODUCT(1/COUNTIF(C301,C301))</f>
        <v>1</v>
      </c>
      <c r="D300" s="3"/>
      <c r="E300" s="9">
        <f>SUM(F300:H300)</f>
        <v>1</v>
      </c>
      <c r="F300" s="3">
        <f t="shared" ref="F300:H300" si="42">COUNTA(F301)</f>
        <v>1</v>
      </c>
      <c r="G300" s="3">
        <f t="shared" si="42"/>
        <v>0</v>
      </c>
      <c r="H300" s="3">
        <f t="shared" si="42"/>
        <v>0</v>
      </c>
      <c r="I300" s="3"/>
      <c r="J300" s="1"/>
      <c r="K300" s="3"/>
      <c r="L300" s="3"/>
      <c r="M300" s="8"/>
    </row>
    <row r="301" spans="1:13" ht="15.75" customHeight="1" x14ac:dyDescent="0.25">
      <c r="A301" s="5" t="s">
        <v>2974</v>
      </c>
      <c r="B301" s="80" t="s">
        <v>2975</v>
      </c>
      <c r="C301" s="5" t="s">
        <v>2976</v>
      </c>
      <c r="D301" s="5" t="s">
        <v>1300</v>
      </c>
      <c r="E301" s="14" t="s">
        <v>26</v>
      </c>
      <c r="F301" s="5" t="s">
        <v>13</v>
      </c>
      <c r="G301" s="3"/>
      <c r="H301" s="3"/>
      <c r="I301" s="81" t="s">
        <v>2977</v>
      </c>
      <c r="J301" s="5">
        <v>2020</v>
      </c>
      <c r="K301" s="5" t="s">
        <v>2397</v>
      </c>
      <c r="L301" s="3"/>
      <c r="M301" s="8"/>
    </row>
    <row r="302" spans="1:13" ht="23.25" customHeight="1" x14ac:dyDescent="0.25">
      <c r="A302" s="95">
        <v>20</v>
      </c>
      <c r="B302" s="94" t="s">
        <v>1627</v>
      </c>
      <c r="C302" s="3">
        <f t="array" ref="C302">SUMPRODUCT(1/COUNTIF(C303,C303))</f>
        <v>1</v>
      </c>
      <c r="D302" s="3"/>
      <c r="E302" s="9">
        <f>SUM(F302:H302)</f>
        <v>1</v>
      </c>
      <c r="F302" s="3">
        <f t="shared" ref="F302:H302" si="43">COUNTA(F303)</f>
        <v>1</v>
      </c>
      <c r="G302" s="3">
        <f t="shared" si="43"/>
        <v>0</v>
      </c>
      <c r="H302" s="3">
        <f t="shared" si="43"/>
        <v>0</v>
      </c>
      <c r="I302" s="3"/>
      <c r="J302" s="3"/>
      <c r="K302" s="3"/>
      <c r="L302" s="3"/>
      <c r="M302" s="8"/>
    </row>
    <row r="303" spans="1:13" ht="15.75" customHeight="1" x14ac:dyDescent="0.25">
      <c r="A303" s="5" t="s">
        <v>2978</v>
      </c>
      <c r="B303" s="80" t="s">
        <v>2979</v>
      </c>
      <c r="C303" s="5" t="s">
        <v>2980</v>
      </c>
      <c r="D303" s="5" t="s">
        <v>2909</v>
      </c>
      <c r="E303" s="14" t="s">
        <v>26</v>
      </c>
      <c r="F303" s="5" t="s">
        <v>13</v>
      </c>
      <c r="G303" s="3"/>
      <c r="H303" s="3"/>
      <c r="I303" s="81" t="s">
        <v>2981</v>
      </c>
      <c r="J303" s="5">
        <v>2021</v>
      </c>
      <c r="K303" s="5" t="s">
        <v>2795</v>
      </c>
      <c r="L303" s="3"/>
      <c r="M303" s="8"/>
    </row>
    <row r="304" spans="1:13" ht="15.75" customHeight="1" x14ac:dyDescent="0.25">
      <c r="A304" s="3">
        <v>21</v>
      </c>
      <c r="B304" s="88" t="s">
        <v>1635</v>
      </c>
      <c r="C304" s="3">
        <f t="array" ref="C304">SUMPRODUCT(1/COUNTIF(C305,C305))</f>
        <v>1</v>
      </c>
      <c r="D304" s="3"/>
      <c r="E304" s="9">
        <f>SUM(F304:H304)</f>
        <v>1</v>
      </c>
      <c r="F304" s="3">
        <f t="shared" ref="F304:H304" si="44">COUNTA(F305)</f>
        <v>1</v>
      </c>
      <c r="G304" s="3">
        <f t="shared" si="44"/>
        <v>0</v>
      </c>
      <c r="H304" s="3">
        <f t="shared" si="44"/>
        <v>0</v>
      </c>
      <c r="I304" s="3"/>
      <c r="J304" s="3"/>
      <c r="K304" s="3"/>
      <c r="L304" s="3"/>
      <c r="M304" s="8"/>
    </row>
    <row r="305" spans="1:13" ht="15.75" customHeight="1" x14ac:dyDescent="0.25">
      <c r="A305" s="5" t="s">
        <v>2982</v>
      </c>
      <c r="B305" s="80" t="s">
        <v>2983</v>
      </c>
      <c r="C305" s="5" t="s">
        <v>2984</v>
      </c>
      <c r="D305" s="5" t="s">
        <v>2985</v>
      </c>
      <c r="E305" s="14" t="s">
        <v>26</v>
      </c>
      <c r="F305" s="5" t="s">
        <v>13</v>
      </c>
      <c r="G305" s="5"/>
      <c r="H305" s="5"/>
      <c r="I305" s="81" t="s">
        <v>2986</v>
      </c>
      <c r="J305" s="5">
        <v>2022</v>
      </c>
      <c r="K305" s="5" t="s">
        <v>2759</v>
      </c>
      <c r="L305" s="5"/>
      <c r="M305" s="8"/>
    </row>
    <row r="306" spans="1:13" ht="21.75" customHeight="1" x14ac:dyDescent="0.25">
      <c r="A306" s="76">
        <v>22</v>
      </c>
      <c r="B306" s="94" t="s">
        <v>1640</v>
      </c>
      <c r="C306" s="3" t="e">
        <f t="array" ref="C306">SUMPRODUCT(1/COUNTIF(#REF!,#REF!))</f>
        <v>#REF!</v>
      </c>
      <c r="D306" s="3"/>
      <c r="E306" s="9">
        <f t="shared" ref="E306:E307" si="45">SUM(F306:H306)</f>
        <v>3</v>
      </c>
      <c r="F306" s="3">
        <f t="shared" ref="F306:H306" si="46">COUNTA(#REF!)</f>
        <v>1</v>
      </c>
      <c r="G306" s="3">
        <f t="shared" si="46"/>
        <v>1</v>
      </c>
      <c r="H306" s="3">
        <f t="shared" si="46"/>
        <v>1</v>
      </c>
      <c r="I306" s="3"/>
      <c r="J306" s="1"/>
      <c r="K306" s="3"/>
      <c r="L306" s="3"/>
      <c r="M306" s="8"/>
    </row>
    <row r="307" spans="1:13" ht="26.25" customHeight="1" x14ac:dyDescent="0.25">
      <c r="A307" s="3">
        <v>23</v>
      </c>
      <c r="B307" s="88" t="s">
        <v>1651</v>
      </c>
      <c r="C307" s="3">
        <f t="array" ref="C307">SUMPRODUCT(1/COUNTIF(C308:C313,C308:C313))</f>
        <v>2</v>
      </c>
      <c r="D307" s="3"/>
      <c r="E307" s="9">
        <f t="shared" si="45"/>
        <v>6</v>
      </c>
      <c r="F307" s="3">
        <f t="shared" ref="F307:H307" si="47">COUNTA(F308:F313)</f>
        <v>6</v>
      </c>
      <c r="G307" s="3">
        <f t="shared" si="47"/>
        <v>0</v>
      </c>
      <c r="H307" s="3">
        <f t="shared" si="47"/>
        <v>0</v>
      </c>
      <c r="I307" s="3"/>
      <c r="J307" s="3"/>
      <c r="K307" s="3"/>
      <c r="L307" s="3"/>
      <c r="M307" s="8"/>
    </row>
    <row r="308" spans="1:13" ht="15.75" customHeight="1" x14ac:dyDescent="0.25">
      <c r="A308" s="91" t="s">
        <v>2987</v>
      </c>
      <c r="B308" s="80" t="s">
        <v>2988</v>
      </c>
      <c r="C308" s="5" t="s">
        <v>2989</v>
      </c>
      <c r="D308" s="5" t="s">
        <v>2990</v>
      </c>
      <c r="E308" s="14" t="s">
        <v>26</v>
      </c>
      <c r="F308" s="5" t="s">
        <v>13</v>
      </c>
      <c r="G308" s="5"/>
      <c r="H308" s="3"/>
      <c r="I308" s="81" t="s">
        <v>2991</v>
      </c>
      <c r="J308" s="5">
        <v>2019</v>
      </c>
      <c r="K308" s="5" t="s">
        <v>2835</v>
      </c>
      <c r="L308" s="3"/>
      <c r="M308" s="8"/>
    </row>
    <row r="309" spans="1:13" ht="15.75" customHeight="1" x14ac:dyDescent="0.25">
      <c r="A309" s="91" t="s">
        <v>2992</v>
      </c>
      <c r="B309" s="80" t="s">
        <v>2993</v>
      </c>
      <c r="C309" s="5" t="s">
        <v>2989</v>
      </c>
      <c r="D309" s="5" t="s">
        <v>2990</v>
      </c>
      <c r="E309" s="14" t="s">
        <v>26</v>
      </c>
      <c r="F309" s="5" t="s">
        <v>13</v>
      </c>
      <c r="G309" s="5"/>
      <c r="H309" s="3"/>
      <c r="I309" s="81" t="s">
        <v>2991</v>
      </c>
      <c r="J309" s="5">
        <v>2019</v>
      </c>
      <c r="K309" s="5" t="s">
        <v>2835</v>
      </c>
      <c r="L309" s="3"/>
      <c r="M309" s="8"/>
    </row>
    <row r="310" spans="1:13" ht="15.75" customHeight="1" x14ac:dyDescent="0.25">
      <c r="A310" s="91" t="s">
        <v>2994</v>
      </c>
      <c r="B310" s="80" t="s">
        <v>2995</v>
      </c>
      <c r="C310" s="5" t="s">
        <v>2996</v>
      </c>
      <c r="D310" s="5" t="s">
        <v>2990</v>
      </c>
      <c r="E310" s="14" t="s">
        <v>26</v>
      </c>
      <c r="F310" s="5" t="s">
        <v>13</v>
      </c>
      <c r="G310" s="5"/>
      <c r="H310" s="3"/>
      <c r="I310" s="81" t="s">
        <v>2997</v>
      </c>
      <c r="J310" s="5">
        <v>2019</v>
      </c>
      <c r="K310" s="5" t="s">
        <v>2835</v>
      </c>
      <c r="L310" s="3"/>
      <c r="M310" s="8"/>
    </row>
    <row r="311" spans="1:13" ht="15.75" customHeight="1" x14ac:dyDescent="0.25">
      <c r="A311" s="91" t="s">
        <v>2998</v>
      </c>
      <c r="B311" s="80" t="s">
        <v>2999</v>
      </c>
      <c r="C311" s="5" t="s">
        <v>2996</v>
      </c>
      <c r="D311" s="5" t="s">
        <v>2990</v>
      </c>
      <c r="E311" s="14" t="s">
        <v>26</v>
      </c>
      <c r="F311" s="5" t="s">
        <v>13</v>
      </c>
      <c r="G311" s="3"/>
      <c r="H311" s="3"/>
      <c r="I311" s="81" t="s">
        <v>2997</v>
      </c>
      <c r="J311" s="5">
        <v>2020</v>
      </c>
      <c r="K311" s="3"/>
      <c r="L311" s="3"/>
      <c r="M311" s="8"/>
    </row>
    <row r="312" spans="1:13" ht="15.75" customHeight="1" x14ac:dyDescent="0.25">
      <c r="A312" s="91" t="s">
        <v>3000</v>
      </c>
      <c r="B312" s="80" t="s">
        <v>3001</v>
      </c>
      <c r="C312" s="5" t="s">
        <v>2996</v>
      </c>
      <c r="D312" s="5" t="s">
        <v>2990</v>
      </c>
      <c r="E312" s="14" t="s">
        <v>26</v>
      </c>
      <c r="F312" s="5" t="s">
        <v>13</v>
      </c>
      <c r="G312" s="3"/>
      <c r="H312" s="3"/>
      <c r="I312" s="81" t="s">
        <v>2997</v>
      </c>
      <c r="J312" s="5">
        <v>2020</v>
      </c>
      <c r="K312" s="5" t="s">
        <v>2397</v>
      </c>
      <c r="L312" s="3"/>
      <c r="M312" s="8"/>
    </row>
    <row r="313" spans="1:13" ht="15.75" customHeight="1" x14ac:dyDescent="0.25">
      <c r="A313" s="91" t="s">
        <v>3002</v>
      </c>
      <c r="B313" s="80" t="s">
        <v>3003</v>
      </c>
      <c r="C313" s="5" t="s">
        <v>2996</v>
      </c>
      <c r="D313" s="5" t="s">
        <v>2990</v>
      </c>
      <c r="E313" s="159" t="s">
        <v>46</v>
      </c>
      <c r="F313" s="5" t="s">
        <v>13</v>
      </c>
      <c r="G313" s="3"/>
      <c r="H313" s="3"/>
      <c r="I313" s="81" t="s">
        <v>2997</v>
      </c>
      <c r="J313" s="5">
        <v>2020</v>
      </c>
      <c r="K313" s="5" t="s">
        <v>2397</v>
      </c>
      <c r="L313" s="3"/>
      <c r="M313" s="8"/>
    </row>
    <row r="314" spans="1:13" ht="15.75" customHeight="1" x14ac:dyDescent="0.25">
      <c r="A314" s="76">
        <v>24</v>
      </c>
      <c r="B314" s="94" t="s">
        <v>1661</v>
      </c>
      <c r="C314" s="3">
        <f t="array" ref="C314">SUMPRODUCT(1/COUNTIF(C315:C321,C315:C321))</f>
        <v>3</v>
      </c>
      <c r="D314" s="3"/>
      <c r="E314" s="9">
        <f>SUM(F314:H314)</f>
        <v>7</v>
      </c>
      <c r="F314" s="3">
        <f t="shared" ref="F314:H314" si="48">COUNTA(F315:F321)</f>
        <v>7</v>
      </c>
      <c r="G314" s="3">
        <f t="shared" si="48"/>
        <v>0</v>
      </c>
      <c r="H314" s="3">
        <f t="shared" si="48"/>
        <v>0</v>
      </c>
      <c r="I314" s="3"/>
      <c r="J314" s="3"/>
      <c r="K314" s="3"/>
      <c r="L314" s="3"/>
      <c r="M314" s="8"/>
    </row>
    <row r="315" spans="1:13" ht="15.75" customHeight="1" x14ac:dyDescent="0.25">
      <c r="A315" s="91" t="s">
        <v>3004</v>
      </c>
      <c r="B315" s="80" t="s">
        <v>3005</v>
      </c>
      <c r="C315" s="5" t="s">
        <v>3006</v>
      </c>
      <c r="D315" s="5" t="s">
        <v>3007</v>
      </c>
      <c r="E315" s="14" t="s">
        <v>26</v>
      </c>
      <c r="F315" s="5" t="s">
        <v>13</v>
      </c>
      <c r="G315" s="3"/>
      <c r="H315" s="3"/>
      <c r="I315" s="81" t="s">
        <v>1672</v>
      </c>
      <c r="J315" s="5">
        <v>2020</v>
      </c>
      <c r="K315" s="5" t="s">
        <v>2397</v>
      </c>
      <c r="L315" s="3"/>
      <c r="M315" s="8"/>
    </row>
    <row r="316" spans="1:13" ht="15.75" customHeight="1" x14ac:dyDescent="0.25">
      <c r="A316" s="91" t="s">
        <v>3008</v>
      </c>
      <c r="B316" s="80" t="s">
        <v>3009</v>
      </c>
      <c r="C316" s="5" t="s">
        <v>3006</v>
      </c>
      <c r="D316" s="5" t="s">
        <v>3007</v>
      </c>
      <c r="E316" s="14" t="s">
        <v>26</v>
      </c>
      <c r="F316" s="5" t="s">
        <v>13</v>
      </c>
      <c r="G316" s="3"/>
      <c r="H316" s="3"/>
      <c r="I316" s="81" t="s">
        <v>1672</v>
      </c>
      <c r="J316" s="5">
        <v>2020</v>
      </c>
      <c r="K316" s="5" t="s">
        <v>2397</v>
      </c>
      <c r="L316" s="3"/>
      <c r="M316" s="8"/>
    </row>
    <row r="317" spans="1:13" ht="15.75" customHeight="1" x14ac:dyDescent="0.25">
      <c r="A317" s="91" t="s">
        <v>3010</v>
      </c>
      <c r="B317" s="80" t="s">
        <v>3011</v>
      </c>
      <c r="C317" s="5" t="s">
        <v>3006</v>
      </c>
      <c r="D317" s="5" t="s">
        <v>3007</v>
      </c>
      <c r="E317" s="14" t="s">
        <v>26</v>
      </c>
      <c r="F317" s="5" t="s">
        <v>13</v>
      </c>
      <c r="G317" s="3"/>
      <c r="H317" s="3"/>
      <c r="I317" s="81" t="s">
        <v>1672</v>
      </c>
      <c r="J317" s="5">
        <v>2021</v>
      </c>
      <c r="K317" s="5" t="s">
        <v>2795</v>
      </c>
      <c r="L317" s="3"/>
      <c r="M317" s="8"/>
    </row>
    <row r="318" spans="1:13" ht="15.75" customHeight="1" x14ac:dyDescent="0.25">
      <c r="A318" s="91" t="s">
        <v>3012</v>
      </c>
      <c r="B318" s="80" t="s">
        <v>3013</v>
      </c>
      <c r="C318" s="5" t="s">
        <v>1689</v>
      </c>
      <c r="D318" s="5" t="s">
        <v>3007</v>
      </c>
      <c r="E318" s="159" t="s">
        <v>46</v>
      </c>
      <c r="F318" s="5" t="s">
        <v>13</v>
      </c>
      <c r="G318" s="3"/>
      <c r="H318" s="3"/>
      <c r="I318" s="81" t="s">
        <v>1691</v>
      </c>
      <c r="J318" s="5">
        <v>2020</v>
      </c>
      <c r="K318" s="5" t="s">
        <v>2397</v>
      </c>
      <c r="L318" s="3"/>
      <c r="M318" s="8"/>
    </row>
    <row r="319" spans="1:13" ht="15.75" customHeight="1" x14ac:dyDescent="0.25">
      <c r="A319" s="91" t="s">
        <v>3014</v>
      </c>
      <c r="B319" s="80" t="s">
        <v>3015</v>
      </c>
      <c r="C319" s="5" t="s">
        <v>1689</v>
      </c>
      <c r="D319" s="5" t="s">
        <v>3007</v>
      </c>
      <c r="E319" s="14" t="s">
        <v>26</v>
      </c>
      <c r="F319" s="5" t="s">
        <v>13</v>
      </c>
      <c r="G319" s="3"/>
      <c r="H319" s="3"/>
      <c r="I319" s="81" t="s">
        <v>1691</v>
      </c>
      <c r="J319" s="5">
        <v>2021</v>
      </c>
      <c r="K319" s="5" t="s">
        <v>2795</v>
      </c>
      <c r="L319" s="3"/>
      <c r="M319" s="8"/>
    </row>
    <row r="320" spans="1:13" ht="15.75" customHeight="1" x14ac:dyDescent="0.25">
      <c r="A320" s="91" t="s">
        <v>3016</v>
      </c>
      <c r="B320" s="80" t="s">
        <v>3017</v>
      </c>
      <c r="C320" s="5" t="s">
        <v>1689</v>
      </c>
      <c r="D320" s="5" t="s">
        <v>3007</v>
      </c>
      <c r="E320" s="159" t="s">
        <v>46</v>
      </c>
      <c r="F320" s="5" t="s">
        <v>13</v>
      </c>
      <c r="G320" s="3"/>
      <c r="H320" s="3"/>
      <c r="I320" s="81" t="s">
        <v>1691</v>
      </c>
      <c r="J320" s="5">
        <v>2021</v>
      </c>
      <c r="K320" s="5" t="s">
        <v>2795</v>
      </c>
      <c r="L320" s="3"/>
      <c r="M320" s="8"/>
    </row>
    <row r="321" spans="1:13" ht="15.75" customHeight="1" x14ac:dyDescent="0.25">
      <c r="A321" s="91" t="s">
        <v>3018</v>
      </c>
      <c r="B321" s="80" t="s">
        <v>3019</v>
      </c>
      <c r="C321" s="5" t="s">
        <v>1684</v>
      </c>
      <c r="D321" s="5" t="s">
        <v>3007</v>
      </c>
      <c r="E321" s="14" t="s">
        <v>26</v>
      </c>
      <c r="F321" s="5" t="s">
        <v>13</v>
      </c>
      <c r="G321" s="3"/>
      <c r="H321" s="3"/>
      <c r="I321" s="81" t="s">
        <v>3020</v>
      </c>
      <c r="J321" s="5">
        <v>2021</v>
      </c>
      <c r="K321" s="5" t="s">
        <v>2795</v>
      </c>
      <c r="L321" s="3"/>
      <c r="M321" s="8"/>
    </row>
    <row r="322" spans="1:13" ht="15.75" customHeight="1" x14ac:dyDescent="0.25">
      <c r="A322" s="3">
        <v>25</v>
      </c>
      <c r="B322" s="88" t="s">
        <v>1694</v>
      </c>
      <c r="C322" s="3">
        <f t="array" ref="C322">SUMPRODUCT(1/COUNTIF(C323:C327,C323:C327))</f>
        <v>2</v>
      </c>
      <c r="D322" s="3"/>
      <c r="E322" s="9">
        <f>SUM(F322:H322)</f>
        <v>5</v>
      </c>
      <c r="F322" s="3">
        <f t="shared" ref="F322:H322" si="49">COUNTA(F323:F327)</f>
        <v>5</v>
      </c>
      <c r="G322" s="3">
        <f t="shared" si="49"/>
        <v>0</v>
      </c>
      <c r="H322" s="3">
        <f t="shared" si="49"/>
        <v>0</v>
      </c>
      <c r="I322" s="3"/>
      <c r="J322" s="3"/>
      <c r="K322" s="3"/>
      <c r="L322" s="3"/>
      <c r="M322" s="8"/>
    </row>
    <row r="323" spans="1:13" ht="15.75" customHeight="1" x14ac:dyDescent="0.25">
      <c r="A323" s="91" t="s">
        <v>3021</v>
      </c>
      <c r="B323" s="80" t="s">
        <v>3022</v>
      </c>
      <c r="C323" s="5" t="s">
        <v>3023</v>
      </c>
      <c r="D323" s="5" t="s">
        <v>1697</v>
      </c>
      <c r="E323" s="14" t="s">
        <v>26</v>
      </c>
      <c r="F323" s="5" t="s">
        <v>13</v>
      </c>
      <c r="G323" s="3"/>
      <c r="H323" s="3"/>
      <c r="I323" s="81" t="s">
        <v>3024</v>
      </c>
      <c r="J323" s="5">
        <v>2020</v>
      </c>
      <c r="K323" s="5" t="s">
        <v>2397</v>
      </c>
      <c r="L323" s="3"/>
      <c r="M323" s="8"/>
    </row>
    <row r="324" spans="1:13" ht="15.75" customHeight="1" x14ac:dyDescent="0.25">
      <c r="A324" s="5" t="s">
        <v>3025</v>
      </c>
      <c r="B324" s="80" t="s">
        <v>3026</v>
      </c>
      <c r="C324" s="5" t="s">
        <v>1696</v>
      </c>
      <c r="D324" s="5" t="s">
        <v>1697</v>
      </c>
      <c r="E324" s="14" t="s">
        <v>26</v>
      </c>
      <c r="F324" s="5" t="s">
        <v>13</v>
      </c>
      <c r="G324" s="3"/>
      <c r="H324" s="3"/>
      <c r="I324" s="81" t="s">
        <v>1698</v>
      </c>
      <c r="J324" s="5">
        <v>2021</v>
      </c>
      <c r="K324" s="5" t="s">
        <v>2795</v>
      </c>
      <c r="L324" s="3"/>
      <c r="M324" s="8"/>
    </row>
    <row r="325" spans="1:13" ht="15.75" customHeight="1" x14ac:dyDescent="0.25">
      <c r="A325" s="91" t="s">
        <v>3027</v>
      </c>
      <c r="B325" s="80" t="s">
        <v>3028</v>
      </c>
      <c r="C325" s="5" t="s">
        <v>1696</v>
      </c>
      <c r="D325" s="5" t="s">
        <v>1697</v>
      </c>
      <c r="E325" s="14" t="s">
        <v>26</v>
      </c>
      <c r="F325" s="5" t="s">
        <v>13</v>
      </c>
      <c r="G325" s="3"/>
      <c r="H325" s="3"/>
      <c r="I325" s="81" t="s">
        <v>1698</v>
      </c>
      <c r="J325" s="5">
        <v>2021</v>
      </c>
      <c r="K325" s="5" t="s">
        <v>2795</v>
      </c>
      <c r="L325" s="3"/>
      <c r="M325" s="8"/>
    </row>
    <row r="326" spans="1:13" ht="15.75" customHeight="1" x14ac:dyDescent="0.25">
      <c r="A326" s="5" t="s">
        <v>3029</v>
      </c>
      <c r="B326" s="80" t="s">
        <v>3030</v>
      </c>
      <c r="C326" s="5" t="s">
        <v>1696</v>
      </c>
      <c r="D326" s="5" t="s">
        <v>1697</v>
      </c>
      <c r="E326" s="14" t="s">
        <v>26</v>
      </c>
      <c r="F326" s="5" t="s">
        <v>13</v>
      </c>
      <c r="G326" s="3"/>
      <c r="H326" s="3"/>
      <c r="I326" s="81" t="s">
        <v>1698</v>
      </c>
      <c r="J326" s="5">
        <v>2021</v>
      </c>
      <c r="K326" s="5" t="s">
        <v>2795</v>
      </c>
      <c r="L326" s="3"/>
      <c r="M326" s="8"/>
    </row>
    <row r="327" spans="1:13" ht="15.75" customHeight="1" x14ac:dyDescent="0.25">
      <c r="A327" s="91" t="s">
        <v>3031</v>
      </c>
      <c r="B327" s="80" t="s">
        <v>3032</v>
      </c>
      <c r="C327" s="5" t="s">
        <v>1696</v>
      </c>
      <c r="D327" s="5" t="s">
        <v>1697</v>
      </c>
      <c r="E327" s="14" t="s">
        <v>26</v>
      </c>
      <c r="F327" s="5" t="s">
        <v>13</v>
      </c>
      <c r="G327" s="3"/>
      <c r="H327" s="3"/>
      <c r="I327" s="81" t="s">
        <v>1698</v>
      </c>
      <c r="J327" s="5">
        <v>2020</v>
      </c>
      <c r="K327" s="5" t="s">
        <v>2397</v>
      </c>
      <c r="L327" s="3"/>
      <c r="M327" s="8"/>
    </row>
    <row r="328" spans="1:13" ht="15.75" customHeight="1" x14ac:dyDescent="0.25">
      <c r="A328" s="3">
        <v>26</v>
      </c>
      <c r="B328" s="88" t="s">
        <v>1701</v>
      </c>
      <c r="C328" s="3">
        <f t="array" ref="C328">SUMPRODUCT(1/COUNTIF(C329:C333,C329:C333))</f>
        <v>3</v>
      </c>
      <c r="D328" s="3"/>
      <c r="E328" s="9">
        <f>SUM(F328:H328)</f>
        <v>5</v>
      </c>
      <c r="F328" s="3">
        <f t="shared" ref="F328:H328" si="50">COUNTA(F329:F333)</f>
        <v>5</v>
      </c>
      <c r="G328" s="3">
        <f t="shared" si="50"/>
        <v>0</v>
      </c>
      <c r="H328" s="3">
        <f t="shared" si="50"/>
        <v>0</v>
      </c>
      <c r="I328" s="3"/>
      <c r="J328" s="3"/>
      <c r="K328" s="3"/>
      <c r="L328" s="3"/>
      <c r="M328" s="8"/>
    </row>
    <row r="329" spans="1:13" ht="74.25" customHeight="1" x14ac:dyDescent="0.25">
      <c r="A329" s="91" t="s">
        <v>3033</v>
      </c>
      <c r="B329" s="80" t="s">
        <v>3034</v>
      </c>
      <c r="C329" s="5" t="s">
        <v>3035</v>
      </c>
      <c r="D329" s="5" t="s">
        <v>3036</v>
      </c>
      <c r="E329" s="14" t="s">
        <v>26</v>
      </c>
      <c r="F329" s="5" t="s">
        <v>13</v>
      </c>
      <c r="G329" s="3"/>
      <c r="H329" s="3"/>
      <c r="I329" s="81" t="s">
        <v>3037</v>
      </c>
      <c r="J329" s="5">
        <v>2020</v>
      </c>
      <c r="K329" s="5" t="s">
        <v>2397</v>
      </c>
      <c r="L329" s="3"/>
      <c r="M329" s="8"/>
    </row>
    <row r="330" spans="1:13" ht="15.75" customHeight="1" x14ac:dyDescent="0.25">
      <c r="A330" s="91" t="s">
        <v>3038</v>
      </c>
      <c r="B330" s="80" t="s">
        <v>3039</v>
      </c>
      <c r="C330" s="5" t="s">
        <v>3035</v>
      </c>
      <c r="D330" s="5" t="s">
        <v>3036</v>
      </c>
      <c r="E330" s="14" t="s">
        <v>26</v>
      </c>
      <c r="F330" s="5" t="s">
        <v>13</v>
      </c>
      <c r="G330" s="3"/>
      <c r="H330" s="3"/>
      <c r="I330" s="81" t="s">
        <v>3037</v>
      </c>
      <c r="J330" s="5">
        <v>2021</v>
      </c>
      <c r="K330" s="5" t="s">
        <v>2795</v>
      </c>
      <c r="L330" s="3"/>
      <c r="M330" s="8"/>
    </row>
    <row r="331" spans="1:13" ht="15.75" customHeight="1" x14ac:dyDescent="0.25">
      <c r="A331" s="91" t="s">
        <v>3040</v>
      </c>
      <c r="B331" s="80" t="s">
        <v>3041</v>
      </c>
      <c r="C331" s="5" t="s">
        <v>3042</v>
      </c>
      <c r="D331" s="5" t="s">
        <v>3036</v>
      </c>
      <c r="E331" s="14" t="s">
        <v>26</v>
      </c>
      <c r="F331" s="5" t="s">
        <v>13</v>
      </c>
      <c r="G331" s="3"/>
      <c r="H331" s="3"/>
      <c r="I331" s="81" t="s">
        <v>3043</v>
      </c>
      <c r="J331" s="5">
        <v>2020</v>
      </c>
      <c r="K331" s="5" t="s">
        <v>2397</v>
      </c>
      <c r="L331" s="3"/>
      <c r="M331" s="8"/>
    </row>
    <row r="332" spans="1:13" ht="15.75" customHeight="1" x14ac:dyDescent="0.25">
      <c r="A332" s="91" t="s">
        <v>3044</v>
      </c>
      <c r="B332" s="80" t="s">
        <v>3045</v>
      </c>
      <c r="C332" s="5" t="s">
        <v>3042</v>
      </c>
      <c r="D332" s="5" t="s">
        <v>3036</v>
      </c>
      <c r="E332" s="14" t="s">
        <v>26</v>
      </c>
      <c r="F332" s="5" t="s">
        <v>13</v>
      </c>
      <c r="G332" s="3"/>
      <c r="H332" s="3"/>
      <c r="I332" s="81" t="s">
        <v>3043</v>
      </c>
      <c r="J332" s="5">
        <v>2020</v>
      </c>
      <c r="K332" s="5" t="s">
        <v>2397</v>
      </c>
      <c r="L332" s="3"/>
      <c r="M332" s="8"/>
    </row>
    <row r="333" spans="1:13" ht="15.75" customHeight="1" x14ac:dyDescent="0.25">
      <c r="A333" s="91" t="s">
        <v>3046</v>
      </c>
      <c r="B333" s="80" t="s">
        <v>3047</v>
      </c>
      <c r="C333" s="5" t="s">
        <v>3048</v>
      </c>
      <c r="D333" s="5" t="s">
        <v>3036</v>
      </c>
      <c r="E333" s="14" t="s">
        <v>26</v>
      </c>
      <c r="F333" s="5" t="s">
        <v>13</v>
      </c>
      <c r="G333" s="3"/>
      <c r="H333" s="3"/>
      <c r="I333" s="81" t="s">
        <v>3049</v>
      </c>
      <c r="J333" s="5">
        <v>2020</v>
      </c>
      <c r="K333" s="5" t="s">
        <v>2397</v>
      </c>
      <c r="L333" s="3"/>
      <c r="M333" s="8"/>
    </row>
    <row r="334" spans="1:13" ht="18" customHeight="1" x14ac:dyDescent="0.25">
      <c r="A334" s="76">
        <v>27</v>
      </c>
      <c r="B334" s="94" t="s">
        <v>1706</v>
      </c>
      <c r="C334" s="3">
        <f t="array" ref="C334">SUMPRODUCT(1/COUNTIF(C335:C351,C335:C351))</f>
        <v>8.0000000000000018</v>
      </c>
      <c r="D334" s="3"/>
      <c r="E334" s="9">
        <f>SUM(F334:H334)</f>
        <v>17</v>
      </c>
      <c r="F334" s="3">
        <f t="shared" ref="F334:H334" si="51">COUNTA(F335:F351)</f>
        <v>17</v>
      </c>
      <c r="G334" s="3">
        <f t="shared" si="51"/>
        <v>0</v>
      </c>
      <c r="H334" s="3">
        <f t="shared" si="51"/>
        <v>0</v>
      </c>
      <c r="I334" s="3"/>
      <c r="J334" s="3"/>
      <c r="K334" s="3"/>
      <c r="L334" s="3"/>
      <c r="M334" s="8"/>
    </row>
    <row r="335" spans="1:13" ht="15.75" customHeight="1" x14ac:dyDescent="0.25">
      <c r="A335" s="91" t="s">
        <v>3050</v>
      </c>
      <c r="B335" s="80" t="s">
        <v>3051</v>
      </c>
      <c r="C335" s="5" t="s">
        <v>3052</v>
      </c>
      <c r="D335" s="5" t="s">
        <v>3053</v>
      </c>
      <c r="E335" s="14" t="s">
        <v>26</v>
      </c>
      <c r="F335" s="5" t="s">
        <v>13</v>
      </c>
      <c r="G335" s="5"/>
      <c r="H335" s="3"/>
      <c r="I335" s="81" t="s">
        <v>3054</v>
      </c>
      <c r="J335" s="5">
        <v>2019</v>
      </c>
      <c r="K335" s="5" t="s">
        <v>2835</v>
      </c>
      <c r="L335" s="3"/>
      <c r="M335" s="8"/>
    </row>
    <row r="336" spans="1:13" ht="15.75" customHeight="1" x14ac:dyDescent="0.25">
      <c r="A336" s="91" t="s">
        <v>3055</v>
      </c>
      <c r="B336" s="80" t="s">
        <v>3056</v>
      </c>
      <c r="C336" s="5" t="s">
        <v>3057</v>
      </c>
      <c r="D336" s="5" t="s">
        <v>3053</v>
      </c>
      <c r="E336" s="14" t="s">
        <v>26</v>
      </c>
      <c r="F336" s="5" t="s">
        <v>13</v>
      </c>
      <c r="G336" s="3"/>
      <c r="H336" s="3"/>
      <c r="I336" s="81" t="s">
        <v>3058</v>
      </c>
      <c r="J336" s="5">
        <v>2020</v>
      </c>
      <c r="K336" s="5" t="s">
        <v>2397</v>
      </c>
      <c r="L336" s="3"/>
      <c r="M336" s="8"/>
    </row>
    <row r="337" spans="1:13" ht="15.75" customHeight="1" x14ac:dyDescent="0.25">
      <c r="A337" s="91" t="s">
        <v>3059</v>
      </c>
      <c r="B337" s="80" t="s">
        <v>3060</v>
      </c>
      <c r="C337" s="5" t="s">
        <v>3061</v>
      </c>
      <c r="D337" s="5" t="s">
        <v>3053</v>
      </c>
      <c r="E337" s="14" t="s">
        <v>26</v>
      </c>
      <c r="F337" s="5" t="s">
        <v>13</v>
      </c>
      <c r="G337" s="3"/>
      <c r="H337" s="3"/>
      <c r="I337" s="81" t="s">
        <v>3062</v>
      </c>
      <c r="J337" s="5">
        <v>2020</v>
      </c>
      <c r="K337" s="5" t="s">
        <v>2397</v>
      </c>
      <c r="L337" s="3"/>
      <c r="M337" s="8"/>
    </row>
    <row r="338" spans="1:13" ht="15.75" customHeight="1" x14ac:dyDescent="0.25">
      <c r="A338" s="91" t="s">
        <v>3063</v>
      </c>
      <c r="B338" s="80" t="s">
        <v>3064</v>
      </c>
      <c r="C338" s="5" t="s">
        <v>3065</v>
      </c>
      <c r="D338" s="5" t="s">
        <v>3053</v>
      </c>
      <c r="E338" s="14" t="s">
        <v>26</v>
      </c>
      <c r="F338" s="5" t="s">
        <v>13</v>
      </c>
      <c r="G338" s="3"/>
      <c r="H338" s="3"/>
      <c r="I338" s="81" t="s">
        <v>3066</v>
      </c>
      <c r="J338" s="5">
        <v>2020</v>
      </c>
      <c r="K338" s="5" t="s">
        <v>2397</v>
      </c>
      <c r="L338" s="3"/>
      <c r="M338" s="8"/>
    </row>
    <row r="339" spans="1:13" ht="15.75" customHeight="1" x14ac:dyDescent="0.25">
      <c r="A339" s="91" t="s">
        <v>3067</v>
      </c>
      <c r="B339" s="80" t="s">
        <v>3051</v>
      </c>
      <c r="C339" s="5" t="s">
        <v>3052</v>
      </c>
      <c r="D339" s="5" t="s">
        <v>3053</v>
      </c>
      <c r="E339" s="14" t="s">
        <v>26</v>
      </c>
      <c r="F339" s="5" t="s">
        <v>13</v>
      </c>
      <c r="G339" s="5"/>
      <c r="H339" s="3"/>
      <c r="I339" s="81" t="s">
        <v>3054</v>
      </c>
      <c r="J339" s="5">
        <v>2019</v>
      </c>
      <c r="K339" s="5" t="s">
        <v>2835</v>
      </c>
      <c r="L339" s="3"/>
      <c r="M339" s="8"/>
    </row>
    <row r="340" spans="1:13" ht="15.75" customHeight="1" x14ac:dyDescent="0.25">
      <c r="A340" s="91" t="s">
        <v>3068</v>
      </c>
      <c r="B340" s="80" t="s">
        <v>3056</v>
      </c>
      <c r="C340" s="5" t="s">
        <v>3057</v>
      </c>
      <c r="D340" s="5" t="s">
        <v>3053</v>
      </c>
      <c r="E340" s="14" t="s">
        <v>26</v>
      </c>
      <c r="F340" s="5" t="s">
        <v>13</v>
      </c>
      <c r="G340" s="3"/>
      <c r="H340" s="3"/>
      <c r="I340" s="81" t="s">
        <v>3058</v>
      </c>
      <c r="J340" s="5">
        <v>2020</v>
      </c>
      <c r="K340" s="5" t="s">
        <v>2397</v>
      </c>
      <c r="L340" s="3"/>
      <c r="M340" s="8"/>
    </row>
    <row r="341" spans="1:13" ht="15.75" customHeight="1" x14ac:dyDescent="0.25">
      <c r="A341" s="91" t="s">
        <v>3069</v>
      </c>
      <c r="B341" s="80" t="s">
        <v>3060</v>
      </c>
      <c r="C341" s="5" t="s">
        <v>3061</v>
      </c>
      <c r="D341" s="5" t="s">
        <v>3053</v>
      </c>
      <c r="E341" s="14" t="s">
        <v>26</v>
      </c>
      <c r="F341" s="5" t="s">
        <v>13</v>
      </c>
      <c r="G341" s="3"/>
      <c r="H341" s="3"/>
      <c r="I341" s="81" t="s">
        <v>3062</v>
      </c>
      <c r="J341" s="5">
        <v>2020</v>
      </c>
      <c r="K341" s="5" t="s">
        <v>2397</v>
      </c>
      <c r="L341" s="3"/>
      <c r="M341" s="8"/>
    </row>
    <row r="342" spans="1:13" ht="15.75" customHeight="1" x14ac:dyDescent="0.25">
      <c r="A342" s="91" t="s">
        <v>3070</v>
      </c>
      <c r="B342" s="80" t="s">
        <v>3064</v>
      </c>
      <c r="C342" s="5" t="s">
        <v>3065</v>
      </c>
      <c r="D342" s="5" t="s">
        <v>3053</v>
      </c>
      <c r="E342" s="14" t="s">
        <v>26</v>
      </c>
      <c r="F342" s="5" t="s">
        <v>13</v>
      </c>
      <c r="G342" s="3"/>
      <c r="H342" s="3"/>
      <c r="I342" s="81" t="s">
        <v>3066</v>
      </c>
      <c r="J342" s="5">
        <v>2020</v>
      </c>
      <c r="K342" s="5" t="s">
        <v>2397</v>
      </c>
      <c r="L342" s="3"/>
      <c r="M342" s="8"/>
    </row>
    <row r="343" spans="1:13" ht="15.75" customHeight="1" x14ac:dyDescent="0.25">
      <c r="A343" s="91" t="s">
        <v>3071</v>
      </c>
      <c r="B343" s="80" t="s">
        <v>3072</v>
      </c>
      <c r="C343" s="5" t="s">
        <v>3061</v>
      </c>
      <c r="D343" s="5" t="s">
        <v>3073</v>
      </c>
      <c r="E343" s="14" t="s">
        <v>26</v>
      </c>
      <c r="F343" s="5" t="s">
        <v>13</v>
      </c>
      <c r="G343" s="5"/>
      <c r="H343" s="5"/>
      <c r="I343" s="81" t="s">
        <v>3062</v>
      </c>
      <c r="J343" s="5">
        <v>2022</v>
      </c>
      <c r="K343" s="5" t="s">
        <v>2759</v>
      </c>
      <c r="L343" s="5" t="s">
        <v>2760</v>
      </c>
      <c r="M343" s="8"/>
    </row>
    <row r="344" spans="1:13" ht="15.75" customHeight="1" x14ac:dyDescent="0.25">
      <c r="A344" s="91" t="s">
        <v>3074</v>
      </c>
      <c r="B344" s="80" t="s">
        <v>3075</v>
      </c>
      <c r="C344" s="5" t="s">
        <v>3076</v>
      </c>
      <c r="D344" s="5" t="s">
        <v>3077</v>
      </c>
      <c r="E344" s="14" t="s">
        <v>26</v>
      </c>
      <c r="F344" s="5" t="s">
        <v>13</v>
      </c>
      <c r="G344" s="5"/>
      <c r="H344" s="5"/>
      <c r="I344" s="81" t="s">
        <v>3078</v>
      </c>
      <c r="J344" s="5">
        <v>2022</v>
      </c>
      <c r="K344" s="5" t="s">
        <v>2759</v>
      </c>
      <c r="L344" s="5"/>
      <c r="M344" s="8"/>
    </row>
    <row r="345" spans="1:13" ht="15.75" customHeight="1" x14ac:dyDescent="0.25">
      <c r="A345" s="91" t="s">
        <v>3079</v>
      </c>
      <c r="B345" s="80" t="s">
        <v>3080</v>
      </c>
      <c r="C345" s="5" t="s">
        <v>1708</v>
      </c>
      <c r="D345" s="5" t="s">
        <v>1709</v>
      </c>
      <c r="E345" s="14" t="s">
        <v>26</v>
      </c>
      <c r="F345" s="5" t="s">
        <v>13</v>
      </c>
      <c r="G345" s="5"/>
      <c r="H345" s="5"/>
      <c r="I345" s="81" t="s">
        <v>1710</v>
      </c>
      <c r="J345" s="5">
        <v>2022</v>
      </c>
      <c r="K345" s="5" t="s">
        <v>2759</v>
      </c>
      <c r="L345" s="5"/>
      <c r="M345" s="8"/>
    </row>
    <row r="346" spans="1:13" ht="15.75" customHeight="1" x14ac:dyDescent="0.25">
      <c r="A346" s="91" t="s">
        <v>3081</v>
      </c>
      <c r="B346" s="80" t="s">
        <v>3082</v>
      </c>
      <c r="C346" s="5" t="s">
        <v>3057</v>
      </c>
      <c r="D346" s="5" t="s">
        <v>3083</v>
      </c>
      <c r="E346" s="14" t="s">
        <v>26</v>
      </c>
      <c r="F346" s="5" t="s">
        <v>13</v>
      </c>
      <c r="G346" s="5"/>
      <c r="H346" s="5"/>
      <c r="I346" s="81" t="s">
        <v>3058</v>
      </c>
      <c r="J346" s="5">
        <v>2022</v>
      </c>
      <c r="K346" s="5" t="s">
        <v>2759</v>
      </c>
      <c r="L346" s="5"/>
      <c r="M346" s="8"/>
    </row>
    <row r="347" spans="1:13" ht="15.75" customHeight="1" x14ac:dyDescent="0.25">
      <c r="A347" s="91" t="s">
        <v>3084</v>
      </c>
      <c r="B347" s="80" t="s">
        <v>3085</v>
      </c>
      <c r="C347" s="5" t="s">
        <v>3057</v>
      </c>
      <c r="D347" s="5" t="s">
        <v>3083</v>
      </c>
      <c r="E347" s="14" t="s">
        <v>26</v>
      </c>
      <c r="F347" s="5" t="s">
        <v>13</v>
      </c>
      <c r="G347" s="5"/>
      <c r="H347" s="5"/>
      <c r="I347" s="81" t="s">
        <v>3058</v>
      </c>
      <c r="J347" s="5">
        <v>2022</v>
      </c>
      <c r="K347" s="5" t="s">
        <v>2759</v>
      </c>
      <c r="L347" s="5"/>
      <c r="M347" s="8"/>
    </row>
    <row r="348" spans="1:13" ht="15.75" customHeight="1" x14ac:dyDescent="0.25">
      <c r="A348" s="91" t="s">
        <v>3086</v>
      </c>
      <c r="B348" s="80" t="s">
        <v>3087</v>
      </c>
      <c r="C348" s="5" t="s">
        <v>3057</v>
      </c>
      <c r="D348" s="5" t="s">
        <v>3083</v>
      </c>
      <c r="E348" s="14" t="s">
        <v>26</v>
      </c>
      <c r="F348" s="5" t="s">
        <v>13</v>
      </c>
      <c r="G348" s="5"/>
      <c r="H348" s="5"/>
      <c r="I348" s="81" t="s">
        <v>3058</v>
      </c>
      <c r="J348" s="5">
        <v>2022</v>
      </c>
      <c r="K348" s="5" t="s">
        <v>2759</v>
      </c>
      <c r="L348" s="5"/>
      <c r="M348" s="8"/>
    </row>
    <row r="349" spans="1:13" ht="15.75" customHeight="1" x14ac:dyDescent="0.25">
      <c r="A349" s="91" t="s">
        <v>3088</v>
      </c>
      <c r="B349" s="80" t="s">
        <v>3089</v>
      </c>
      <c r="C349" s="5" t="s">
        <v>3057</v>
      </c>
      <c r="D349" s="5" t="s">
        <v>3083</v>
      </c>
      <c r="E349" s="14" t="s">
        <v>26</v>
      </c>
      <c r="F349" s="5" t="s">
        <v>13</v>
      </c>
      <c r="G349" s="5"/>
      <c r="H349" s="5"/>
      <c r="I349" s="81" t="s">
        <v>3058</v>
      </c>
      <c r="J349" s="5">
        <v>2022</v>
      </c>
      <c r="K349" s="5" t="s">
        <v>2759</v>
      </c>
      <c r="L349" s="5"/>
      <c r="M349" s="8"/>
    </row>
    <row r="350" spans="1:13" ht="15.75" customHeight="1" x14ac:dyDescent="0.25">
      <c r="A350" s="91" t="s">
        <v>3090</v>
      </c>
      <c r="B350" s="80" t="s">
        <v>3091</v>
      </c>
      <c r="C350" s="5" t="s">
        <v>3092</v>
      </c>
      <c r="D350" s="5" t="s">
        <v>3093</v>
      </c>
      <c r="E350" s="14" t="s">
        <v>26</v>
      </c>
      <c r="F350" s="5" t="s">
        <v>13</v>
      </c>
      <c r="G350" s="5"/>
      <c r="H350" s="5"/>
      <c r="I350" s="81" t="s">
        <v>3094</v>
      </c>
      <c r="J350" s="5">
        <v>2022</v>
      </c>
      <c r="K350" s="5" t="s">
        <v>2759</v>
      </c>
      <c r="L350" s="5"/>
      <c r="M350" s="8"/>
    </row>
    <row r="351" spans="1:13" ht="15.75" customHeight="1" x14ac:dyDescent="0.25">
      <c r="A351" s="91" t="s">
        <v>3095</v>
      </c>
      <c r="B351" s="80" t="s">
        <v>3096</v>
      </c>
      <c r="C351" s="5" t="s">
        <v>3097</v>
      </c>
      <c r="D351" s="5" t="s">
        <v>3098</v>
      </c>
      <c r="E351" s="14" t="s">
        <v>26</v>
      </c>
      <c r="F351" s="5" t="s">
        <v>13</v>
      </c>
      <c r="G351" s="5"/>
      <c r="H351" s="5"/>
      <c r="I351" s="81" t="s">
        <v>3099</v>
      </c>
      <c r="J351" s="5">
        <v>2022</v>
      </c>
      <c r="K351" s="5" t="s">
        <v>2759</v>
      </c>
      <c r="L351" s="5"/>
      <c r="M351" s="8"/>
    </row>
    <row r="352" spans="1:13" ht="15.75" customHeight="1" x14ac:dyDescent="0.25">
      <c r="A352" s="3">
        <v>28</v>
      </c>
      <c r="B352" s="88" t="s">
        <v>1733</v>
      </c>
      <c r="C352" s="3" t="e">
        <f t="array" ref="C352">SUMPRODUCT(1/COUNTIF(#REF!,#REF!))</f>
        <v>#REF!</v>
      </c>
      <c r="D352" s="3"/>
      <c r="E352" s="9">
        <f t="shared" ref="E352:E353" si="52">SUM(F352:H352)</f>
        <v>3</v>
      </c>
      <c r="F352" s="3">
        <f t="shared" ref="F352:H352" si="53">COUNTA(#REF!)</f>
        <v>1</v>
      </c>
      <c r="G352" s="3">
        <f t="shared" si="53"/>
        <v>1</v>
      </c>
      <c r="H352" s="3">
        <f t="shared" si="53"/>
        <v>1</v>
      </c>
      <c r="I352" s="3"/>
      <c r="J352" s="3"/>
      <c r="K352" s="3"/>
      <c r="L352" s="3"/>
      <c r="M352" s="8"/>
    </row>
    <row r="353" spans="1:13" ht="15.75" customHeight="1" x14ac:dyDescent="0.25">
      <c r="A353" s="76">
        <v>29</v>
      </c>
      <c r="B353" s="94" t="s">
        <v>1738</v>
      </c>
      <c r="C353" s="3">
        <f t="array" ref="C353">SUMPRODUCT(1/COUNTIF(C354:C360,C354:C360))</f>
        <v>5</v>
      </c>
      <c r="D353" s="3"/>
      <c r="E353" s="9">
        <f t="shared" si="52"/>
        <v>7</v>
      </c>
      <c r="F353" s="3">
        <f t="shared" ref="F353:H353" si="54">COUNTA(F354:F360)</f>
        <v>7</v>
      </c>
      <c r="G353" s="3">
        <f t="shared" si="54"/>
        <v>0</v>
      </c>
      <c r="H353" s="3">
        <f t="shared" si="54"/>
        <v>0</v>
      </c>
      <c r="I353" s="3"/>
      <c r="J353" s="3"/>
      <c r="K353" s="3"/>
      <c r="L353" s="3"/>
      <c r="M353" s="8"/>
    </row>
    <row r="354" spans="1:13" ht="15.75" customHeight="1" x14ac:dyDescent="0.25">
      <c r="A354" s="91" t="s">
        <v>3100</v>
      </c>
      <c r="B354" s="80" t="s">
        <v>3101</v>
      </c>
      <c r="C354" s="5" t="s">
        <v>3102</v>
      </c>
      <c r="D354" s="5" t="s">
        <v>3103</v>
      </c>
      <c r="E354" s="14" t="s">
        <v>26</v>
      </c>
      <c r="F354" s="5" t="s">
        <v>13</v>
      </c>
      <c r="G354" s="5"/>
      <c r="H354" s="3"/>
      <c r="I354" s="81" t="s">
        <v>3104</v>
      </c>
      <c r="J354" s="5">
        <v>2019</v>
      </c>
      <c r="K354" s="5" t="s">
        <v>2835</v>
      </c>
      <c r="L354" s="3"/>
      <c r="M354" s="8"/>
    </row>
    <row r="355" spans="1:13" ht="15.75" customHeight="1" x14ac:dyDescent="0.25">
      <c r="A355" s="91" t="s">
        <v>3105</v>
      </c>
      <c r="B355" s="80" t="s">
        <v>3106</v>
      </c>
      <c r="C355" s="5" t="s">
        <v>3102</v>
      </c>
      <c r="D355" s="5" t="s">
        <v>3103</v>
      </c>
      <c r="E355" s="14" t="s">
        <v>26</v>
      </c>
      <c r="F355" s="5" t="s">
        <v>13</v>
      </c>
      <c r="G355" s="3"/>
      <c r="H355" s="3"/>
      <c r="I355" s="81" t="s">
        <v>3104</v>
      </c>
      <c r="J355" s="5">
        <v>2020</v>
      </c>
      <c r="K355" s="5" t="s">
        <v>2397</v>
      </c>
      <c r="L355" s="3"/>
      <c r="M355" s="8"/>
    </row>
    <row r="356" spans="1:13" ht="15.75" customHeight="1" x14ac:dyDescent="0.25">
      <c r="A356" s="91" t="s">
        <v>3107</v>
      </c>
      <c r="B356" s="80" t="s">
        <v>3108</v>
      </c>
      <c r="C356" s="5" t="s">
        <v>3109</v>
      </c>
      <c r="D356" s="5" t="s">
        <v>3103</v>
      </c>
      <c r="E356" s="14" t="s">
        <v>26</v>
      </c>
      <c r="F356" s="5" t="s">
        <v>13</v>
      </c>
      <c r="G356" s="3"/>
      <c r="H356" s="3"/>
      <c r="I356" s="81" t="s">
        <v>3110</v>
      </c>
      <c r="J356" s="5">
        <v>2021</v>
      </c>
      <c r="K356" s="5" t="s">
        <v>2795</v>
      </c>
      <c r="L356" s="3"/>
      <c r="M356" s="8"/>
    </row>
    <row r="357" spans="1:13" ht="15.75" customHeight="1" x14ac:dyDescent="0.25">
      <c r="A357" s="91" t="s">
        <v>3111</v>
      </c>
      <c r="B357" s="80" t="s">
        <v>3112</v>
      </c>
      <c r="C357" s="5" t="s">
        <v>3113</v>
      </c>
      <c r="D357" s="5" t="s">
        <v>3103</v>
      </c>
      <c r="E357" s="14" t="s">
        <v>26</v>
      </c>
      <c r="F357" s="5" t="s">
        <v>13</v>
      </c>
      <c r="G357" s="3"/>
      <c r="H357" s="3"/>
      <c r="I357" s="81" t="s">
        <v>3114</v>
      </c>
      <c r="J357" s="5">
        <v>2021</v>
      </c>
      <c r="K357" s="5" t="s">
        <v>2795</v>
      </c>
      <c r="L357" s="3"/>
      <c r="M357" s="8"/>
    </row>
    <row r="358" spans="1:13" ht="15.75" customHeight="1" x14ac:dyDescent="0.25">
      <c r="A358" s="91" t="s">
        <v>3115</v>
      </c>
      <c r="B358" s="80" t="s">
        <v>3116</v>
      </c>
      <c r="C358" s="5" t="s">
        <v>1740</v>
      </c>
      <c r="D358" s="5" t="s">
        <v>1741</v>
      </c>
      <c r="E358" s="14" t="s">
        <v>26</v>
      </c>
      <c r="F358" s="5" t="s">
        <v>13</v>
      </c>
      <c r="G358" s="5"/>
      <c r="H358" s="5"/>
      <c r="I358" s="81" t="s">
        <v>1742</v>
      </c>
      <c r="J358" s="5">
        <v>2022</v>
      </c>
      <c r="K358" s="5" t="s">
        <v>2759</v>
      </c>
      <c r="L358" s="5"/>
      <c r="M358" s="8"/>
    </row>
    <row r="359" spans="1:13" ht="15.75" customHeight="1" x14ac:dyDescent="0.25">
      <c r="A359" s="91" t="s">
        <v>3117</v>
      </c>
      <c r="B359" s="80" t="s">
        <v>3118</v>
      </c>
      <c r="C359" s="5" t="s">
        <v>3119</v>
      </c>
      <c r="D359" s="5" t="s">
        <v>1751</v>
      </c>
      <c r="E359" s="14" t="s">
        <v>26</v>
      </c>
      <c r="F359" s="5" t="s">
        <v>13</v>
      </c>
      <c r="G359" s="5"/>
      <c r="H359" s="5"/>
      <c r="I359" s="81" t="s">
        <v>3120</v>
      </c>
      <c r="J359" s="5">
        <v>2022</v>
      </c>
      <c r="K359" s="5" t="s">
        <v>2759</v>
      </c>
      <c r="L359" s="5"/>
      <c r="M359" s="8"/>
    </row>
    <row r="360" spans="1:13" ht="15.75" customHeight="1" x14ac:dyDescent="0.25">
      <c r="A360" s="91" t="s">
        <v>3121</v>
      </c>
      <c r="B360" s="80" t="s">
        <v>3122</v>
      </c>
      <c r="C360" s="5" t="s">
        <v>3123</v>
      </c>
      <c r="D360" s="5" t="s">
        <v>1751</v>
      </c>
      <c r="E360" s="14" t="s">
        <v>26</v>
      </c>
      <c r="F360" s="5" t="s">
        <v>13</v>
      </c>
      <c r="G360" s="5"/>
      <c r="H360" s="5"/>
      <c r="I360" s="81" t="s">
        <v>3124</v>
      </c>
      <c r="J360" s="5">
        <v>2022</v>
      </c>
      <c r="K360" s="5" t="s">
        <v>2759</v>
      </c>
      <c r="L360" s="5"/>
      <c r="M360" s="8"/>
    </row>
    <row r="361" spans="1:13" ht="15.75" customHeight="1" x14ac:dyDescent="0.25">
      <c r="A361" s="3">
        <v>30</v>
      </c>
      <c r="B361" s="88" t="s">
        <v>1758</v>
      </c>
      <c r="C361" s="3">
        <f t="array" ref="C361">SUMPRODUCT(1/COUNTIF(C362:C363,C362:C363))</f>
        <v>1</v>
      </c>
      <c r="D361" s="3"/>
      <c r="E361" s="9">
        <f>SUM(F361:H361)</f>
        <v>2</v>
      </c>
      <c r="F361" s="3">
        <f t="shared" ref="F361:H361" si="55">COUNTA(F362:F363)</f>
        <v>2</v>
      </c>
      <c r="G361" s="3">
        <f t="shared" si="55"/>
        <v>0</v>
      </c>
      <c r="H361" s="3">
        <f t="shared" si="55"/>
        <v>0</v>
      </c>
      <c r="I361" s="3"/>
      <c r="J361" s="3"/>
      <c r="K361" s="3"/>
      <c r="L361" s="3"/>
      <c r="M361" s="8"/>
    </row>
    <row r="362" spans="1:13" ht="15.75" customHeight="1" x14ac:dyDescent="0.25">
      <c r="A362" s="91" t="s">
        <v>3125</v>
      </c>
      <c r="B362" s="80" t="s">
        <v>3126</v>
      </c>
      <c r="C362" s="5" t="s">
        <v>1760</v>
      </c>
      <c r="D362" s="5" t="s">
        <v>1761</v>
      </c>
      <c r="E362" s="14" t="s">
        <v>26</v>
      </c>
      <c r="F362" s="5" t="s">
        <v>13</v>
      </c>
      <c r="G362" s="3"/>
      <c r="H362" s="3"/>
      <c r="I362" s="5" t="s">
        <v>1762</v>
      </c>
      <c r="J362" s="5">
        <v>2020</v>
      </c>
      <c r="K362" s="5" t="s">
        <v>2397</v>
      </c>
      <c r="L362" s="3"/>
      <c r="M362" s="8"/>
    </row>
    <row r="363" spans="1:13" ht="15.75" customHeight="1" x14ac:dyDescent="0.25">
      <c r="A363" s="5" t="s">
        <v>3127</v>
      </c>
      <c r="B363" s="80" t="s">
        <v>3128</v>
      </c>
      <c r="C363" s="5" t="s">
        <v>1760</v>
      </c>
      <c r="D363" s="5" t="s">
        <v>1761</v>
      </c>
      <c r="E363" s="14" t="s">
        <v>26</v>
      </c>
      <c r="F363" s="5" t="s">
        <v>13</v>
      </c>
      <c r="G363" s="3"/>
      <c r="H363" s="3"/>
      <c r="I363" s="5" t="s">
        <v>1762</v>
      </c>
      <c r="J363" s="5">
        <v>2021</v>
      </c>
      <c r="K363" s="5" t="s">
        <v>2795</v>
      </c>
      <c r="L363" s="3"/>
      <c r="M363" s="8"/>
    </row>
    <row r="364" spans="1:13" ht="15.75" customHeight="1" x14ac:dyDescent="0.25">
      <c r="A364" s="3">
        <v>31</v>
      </c>
      <c r="B364" s="88" t="s">
        <v>1766</v>
      </c>
      <c r="C364" s="3">
        <f t="array" ref="C364">SUMPRODUCT(1/COUNTIF(C365,C365))</f>
        <v>1</v>
      </c>
      <c r="D364" s="3"/>
      <c r="E364" s="9">
        <f>SUM(F364:H364)</f>
        <v>1</v>
      </c>
      <c r="F364" s="3">
        <f t="shared" ref="F364:H364" si="56">COUNTA(F365)</f>
        <v>1</v>
      </c>
      <c r="G364" s="3">
        <f t="shared" si="56"/>
        <v>0</v>
      </c>
      <c r="H364" s="3">
        <f t="shared" si="56"/>
        <v>0</v>
      </c>
      <c r="I364" s="3"/>
      <c r="J364" s="3"/>
      <c r="K364" s="3"/>
      <c r="L364" s="3"/>
      <c r="M364" s="8"/>
    </row>
    <row r="365" spans="1:13" ht="15.75" customHeight="1" x14ac:dyDescent="0.25">
      <c r="A365" s="91" t="s">
        <v>3129</v>
      </c>
      <c r="B365" s="80" t="s">
        <v>3130</v>
      </c>
      <c r="C365" s="5" t="s">
        <v>3131</v>
      </c>
      <c r="D365" s="5" t="s">
        <v>3132</v>
      </c>
      <c r="E365" s="14" t="s">
        <v>26</v>
      </c>
      <c r="F365" s="5" t="s">
        <v>13</v>
      </c>
      <c r="G365" s="3"/>
      <c r="H365" s="3"/>
      <c r="I365" s="81" t="s">
        <v>3133</v>
      </c>
      <c r="J365" s="5">
        <v>2020</v>
      </c>
      <c r="K365" s="5" t="s">
        <v>2397</v>
      </c>
      <c r="L365" s="3"/>
      <c r="M365" s="8"/>
    </row>
    <row r="366" spans="1:13" ht="15.75" customHeight="1" x14ac:dyDescent="0.25">
      <c r="A366" s="3">
        <v>32</v>
      </c>
      <c r="B366" s="88" t="s">
        <v>1773</v>
      </c>
      <c r="C366" s="3">
        <f t="array" ref="C366">SUMPRODUCT(1/COUNTIF(C367:C372,C367:C372))</f>
        <v>4</v>
      </c>
      <c r="D366" s="3"/>
      <c r="E366" s="9">
        <f>SUM(F366:H366)</f>
        <v>6</v>
      </c>
      <c r="F366" s="3">
        <f t="shared" ref="F366:H366" si="57">COUNTA(F367:F372)</f>
        <v>6</v>
      </c>
      <c r="G366" s="3">
        <f t="shared" si="57"/>
        <v>0</v>
      </c>
      <c r="H366" s="3">
        <f t="shared" si="57"/>
        <v>0</v>
      </c>
      <c r="I366" s="3"/>
      <c r="J366" s="3"/>
      <c r="K366" s="3"/>
      <c r="L366" s="3"/>
      <c r="M366" s="8"/>
    </row>
    <row r="367" spans="1:13" ht="15.75" customHeight="1" x14ac:dyDescent="0.25">
      <c r="A367" s="91" t="s">
        <v>3134</v>
      </c>
      <c r="B367" s="80" t="s">
        <v>3135</v>
      </c>
      <c r="C367" s="5" t="s">
        <v>3136</v>
      </c>
      <c r="D367" s="5" t="s">
        <v>3137</v>
      </c>
      <c r="E367" s="14" t="s">
        <v>26</v>
      </c>
      <c r="F367" s="5" t="s">
        <v>13</v>
      </c>
      <c r="G367" s="5"/>
      <c r="H367" s="3"/>
      <c r="I367" s="81" t="s">
        <v>3138</v>
      </c>
      <c r="J367" s="5">
        <v>2019</v>
      </c>
      <c r="K367" s="5" t="s">
        <v>2835</v>
      </c>
      <c r="L367" s="3"/>
      <c r="M367" s="8"/>
    </row>
    <row r="368" spans="1:13" ht="15.75" customHeight="1" x14ac:dyDescent="0.25">
      <c r="A368" s="91" t="s">
        <v>3139</v>
      </c>
      <c r="B368" s="80" t="s">
        <v>3140</v>
      </c>
      <c r="C368" s="5" t="s">
        <v>3136</v>
      </c>
      <c r="D368" s="5" t="s">
        <v>3137</v>
      </c>
      <c r="E368" s="14" t="s">
        <v>26</v>
      </c>
      <c r="F368" s="5" t="s">
        <v>13</v>
      </c>
      <c r="G368" s="5"/>
      <c r="H368" s="3"/>
      <c r="I368" s="81" t="s">
        <v>3138</v>
      </c>
      <c r="J368" s="5">
        <v>2019</v>
      </c>
      <c r="K368" s="5" t="s">
        <v>2835</v>
      </c>
      <c r="L368" s="3"/>
      <c r="M368" s="8"/>
    </row>
    <row r="369" spans="1:13" ht="15.75" customHeight="1" x14ac:dyDescent="0.25">
      <c r="A369" s="91" t="s">
        <v>3141</v>
      </c>
      <c r="B369" s="80" t="s">
        <v>3142</v>
      </c>
      <c r="C369" s="5" t="s">
        <v>3143</v>
      </c>
      <c r="D369" s="5" t="s">
        <v>3137</v>
      </c>
      <c r="E369" s="14" t="s">
        <v>26</v>
      </c>
      <c r="F369" s="5" t="s">
        <v>13</v>
      </c>
      <c r="G369" s="3"/>
      <c r="H369" s="3"/>
      <c r="I369" s="81" t="s">
        <v>3144</v>
      </c>
      <c r="J369" s="5">
        <v>2021</v>
      </c>
      <c r="K369" s="5" t="s">
        <v>2795</v>
      </c>
      <c r="L369" s="3"/>
      <c r="M369" s="8"/>
    </row>
    <row r="370" spans="1:13" ht="15.75" customHeight="1" x14ac:dyDescent="0.25">
      <c r="A370" s="91" t="s">
        <v>3145</v>
      </c>
      <c r="B370" s="80" t="s">
        <v>3146</v>
      </c>
      <c r="C370" s="5" t="s">
        <v>3143</v>
      </c>
      <c r="D370" s="5" t="s">
        <v>3137</v>
      </c>
      <c r="E370" s="14" t="s">
        <v>26</v>
      </c>
      <c r="F370" s="5" t="s">
        <v>13</v>
      </c>
      <c r="G370" s="3"/>
      <c r="H370" s="3"/>
      <c r="I370" s="81" t="s">
        <v>3144</v>
      </c>
      <c r="J370" s="5">
        <v>2021</v>
      </c>
      <c r="K370" s="5" t="s">
        <v>2795</v>
      </c>
      <c r="L370" s="3"/>
      <c r="M370" s="8"/>
    </row>
    <row r="371" spans="1:13" ht="15.75" customHeight="1" x14ac:dyDescent="0.25">
      <c r="A371" s="91" t="s">
        <v>3147</v>
      </c>
      <c r="B371" s="80" t="s">
        <v>3148</v>
      </c>
      <c r="C371" s="5" t="s">
        <v>1780</v>
      </c>
      <c r="D371" s="5" t="s">
        <v>3137</v>
      </c>
      <c r="E371" s="14" t="s">
        <v>26</v>
      </c>
      <c r="F371" s="5" t="s">
        <v>13</v>
      </c>
      <c r="G371" s="3"/>
      <c r="H371" s="3"/>
      <c r="I371" s="81" t="s">
        <v>1782</v>
      </c>
      <c r="J371" s="5">
        <v>2021</v>
      </c>
      <c r="K371" s="5" t="s">
        <v>2795</v>
      </c>
      <c r="L371" s="3"/>
      <c r="M371" s="8"/>
    </row>
    <row r="372" spans="1:13" ht="15.75" customHeight="1" x14ac:dyDescent="0.25">
      <c r="A372" s="91" t="s">
        <v>3149</v>
      </c>
      <c r="B372" s="80" t="s">
        <v>3150</v>
      </c>
      <c r="C372" s="5" t="s">
        <v>3151</v>
      </c>
      <c r="D372" s="5" t="s">
        <v>3152</v>
      </c>
      <c r="E372" s="14" t="s">
        <v>26</v>
      </c>
      <c r="F372" s="5" t="s">
        <v>13</v>
      </c>
      <c r="G372" s="5"/>
      <c r="H372" s="5"/>
      <c r="I372" s="81" t="s">
        <v>3144</v>
      </c>
      <c r="J372" s="5">
        <v>2022</v>
      </c>
      <c r="K372" s="5" t="s">
        <v>2759</v>
      </c>
      <c r="L372" s="5"/>
      <c r="M372" s="8"/>
    </row>
    <row r="373" spans="1:13" ht="15.75" customHeight="1" x14ac:dyDescent="0.25">
      <c r="A373" s="76">
        <v>33</v>
      </c>
      <c r="B373" s="94" t="s">
        <v>1784</v>
      </c>
      <c r="C373" s="3">
        <f t="array" ref="C373">SUMPRODUCT(1/COUNTIF(C374:C381,C374:C381))</f>
        <v>4</v>
      </c>
      <c r="D373" s="3"/>
      <c r="E373" s="9">
        <f>SUM(F373:H373)</f>
        <v>8</v>
      </c>
      <c r="F373" s="3">
        <f t="shared" ref="F373:H373" si="58">COUNTA(F374:F381)</f>
        <v>8</v>
      </c>
      <c r="G373" s="3">
        <f t="shared" si="58"/>
        <v>0</v>
      </c>
      <c r="H373" s="3">
        <f t="shared" si="58"/>
        <v>0</v>
      </c>
      <c r="I373" s="3"/>
      <c r="J373" s="3"/>
      <c r="K373" s="3"/>
      <c r="L373" s="3"/>
      <c r="M373" s="8"/>
    </row>
    <row r="374" spans="1:13" ht="15.75" customHeight="1" x14ac:dyDescent="0.25">
      <c r="A374" s="5" t="s">
        <v>3153</v>
      </c>
      <c r="B374" s="80" t="s">
        <v>3154</v>
      </c>
      <c r="C374" s="5" t="s">
        <v>3155</v>
      </c>
      <c r="D374" s="5" t="s">
        <v>3156</v>
      </c>
      <c r="E374" s="14" t="s">
        <v>26</v>
      </c>
      <c r="F374" s="5" t="s">
        <v>13</v>
      </c>
      <c r="G374" s="5"/>
      <c r="H374" s="5"/>
      <c r="I374" s="81" t="s">
        <v>3157</v>
      </c>
      <c r="J374" s="160">
        <v>2019</v>
      </c>
      <c r="K374" s="5" t="s">
        <v>2835</v>
      </c>
      <c r="L374" s="5">
        <v>1</v>
      </c>
      <c r="M374" s="8"/>
    </row>
    <row r="375" spans="1:13" ht="15.75" customHeight="1" x14ac:dyDescent="0.25">
      <c r="A375" s="5" t="s">
        <v>3158</v>
      </c>
      <c r="B375" s="80" t="s">
        <v>3159</v>
      </c>
      <c r="C375" s="5" t="s">
        <v>3160</v>
      </c>
      <c r="D375" s="5" t="s">
        <v>3156</v>
      </c>
      <c r="E375" s="14" t="s">
        <v>26</v>
      </c>
      <c r="F375" s="5" t="s">
        <v>13</v>
      </c>
      <c r="G375" s="3"/>
      <c r="H375" s="3"/>
      <c r="I375" s="81" t="s">
        <v>1810</v>
      </c>
      <c r="J375" s="5">
        <v>2021</v>
      </c>
      <c r="K375" s="5" t="s">
        <v>2795</v>
      </c>
      <c r="L375" s="3"/>
      <c r="M375" s="8"/>
    </row>
    <row r="376" spans="1:13" ht="15.75" customHeight="1" x14ac:dyDescent="0.25">
      <c r="A376" s="5" t="s">
        <v>3161</v>
      </c>
      <c r="B376" s="80" t="s">
        <v>3162</v>
      </c>
      <c r="C376" s="5" t="s">
        <v>3160</v>
      </c>
      <c r="D376" s="5" t="s">
        <v>3156</v>
      </c>
      <c r="E376" s="14" t="s">
        <v>26</v>
      </c>
      <c r="F376" s="5" t="s">
        <v>13</v>
      </c>
      <c r="G376" s="3"/>
      <c r="H376" s="3"/>
      <c r="I376" s="81" t="s">
        <v>1810</v>
      </c>
      <c r="J376" s="5">
        <v>2021</v>
      </c>
      <c r="K376" s="5" t="s">
        <v>2795</v>
      </c>
      <c r="L376" s="3"/>
      <c r="M376" s="8"/>
    </row>
    <row r="377" spans="1:13" ht="15.75" customHeight="1" x14ac:dyDescent="0.25">
      <c r="A377" s="5" t="s">
        <v>3163</v>
      </c>
      <c r="B377" s="80" t="s">
        <v>3164</v>
      </c>
      <c r="C377" s="5" t="s">
        <v>3165</v>
      </c>
      <c r="D377" s="5" t="s">
        <v>3156</v>
      </c>
      <c r="E377" s="14" t="s">
        <v>26</v>
      </c>
      <c r="F377" s="5" t="s">
        <v>13</v>
      </c>
      <c r="G377" s="3"/>
      <c r="H377" s="3"/>
      <c r="I377" s="81" t="s">
        <v>3166</v>
      </c>
      <c r="J377" s="5">
        <v>2021</v>
      </c>
      <c r="K377" s="5" t="s">
        <v>2795</v>
      </c>
      <c r="L377" s="3"/>
      <c r="M377" s="8"/>
    </row>
    <row r="378" spans="1:13" ht="15.75" customHeight="1" x14ac:dyDescent="0.25">
      <c r="A378" s="5" t="s">
        <v>3167</v>
      </c>
      <c r="B378" s="80" t="s">
        <v>3168</v>
      </c>
      <c r="C378" s="5" t="s">
        <v>3165</v>
      </c>
      <c r="D378" s="5" t="s">
        <v>3156</v>
      </c>
      <c r="E378" s="14" t="s">
        <v>26</v>
      </c>
      <c r="F378" s="5" t="s">
        <v>13</v>
      </c>
      <c r="G378" s="3"/>
      <c r="H378" s="3"/>
      <c r="I378" s="81" t="s">
        <v>3166</v>
      </c>
      <c r="J378" s="5">
        <v>2021</v>
      </c>
      <c r="K378" s="5" t="s">
        <v>2795</v>
      </c>
      <c r="L378" s="3"/>
      <c r="M378" s="8"/>
    </row>
    <row r="379" spans="1:13" ht="15.75" customHeight="1" x14ac:dyDescent="0.25">
      <c r="A379" s="5" t="s">
        <v>3169</v>
      </c>
      <c r="B379" s="80" t="s">
        <v>3170</v>
      </c>
      <c r="C379" s="5" t="s">
        <v>3165</v>
      </c>
      <c r="D379" s="5" t="s">
        <v>3171</v>
      </c>
      <c r="E379" s="14" t="s">
        <v>26</v>
      </c>
      <c r="F379" s="5" t="s">
        <v>13</v>
      </c>
      <c r="G379" s="5"/>
      <c r="H379" s="5"/>
      <c r="I379" s="81" t="s">
        <v>3166</v>
      </c>
      <c r="J379" s="5">
        <v>2022</v>
      </c>
      <c r="K379" s="5" t="s">
        <v>2759</v>
      </c>
      <c r="L379" s="5"/>
      <c r="M379" s="8"/>
    </row>
    <row r="380" spans="1:13" ht="15.75" customHeight="1" x14ac:dyDescent="0.25">
      <c r="A380" s="5" t="s">
        <v>3172</v>
      </c>
      <c r="B380" s="80" t="s">
        <v>3173</v>
      </c>
      <c r="C380" s="5" t="s">
        <v>3165</v>
      </c>
      <c r="D380" s="5" t="s">
        <v>3171</v>
      </c>
      <c r="E380" s="14" t="s">
        <v>26</v>
      </c>
      <c r="F380" s="5" t="s">
        <v>13</v>
      </c>
      <c r="G380" s="5"/>
      <c r="H380" s="5"/>
      <c r="I380" s="81" t="s">
        <v>3166</v>
      </c>
      <c r="J380" s="5">
        <v>2022</v>
      </c>
      <c r="K380" s="5" t="s">
        <v>2759</v>
      </c>
      <c r="L380" s="5"/>
      <c r="M380" s="8"/>
    </row>
    <row r="381" spans="1:13" ht="15.75" customHeight="1" x14ac:dyDescent="0.25">
      <c r="A381" s="5" t="s">
        <v>3174</v>
      </c>
      <c r="B381" s="80" t="s">
        <v>3175</v>
      </c>
      <c r="C381" s="5" t="s">
        <v>1794</v>
      </c>
      <c r="D381" s="5" t="s">
        <v>1795</v>
      </c>
      <c r="E381" s="159" t="s">
        <v>2793</v>
      </c>
      <c r="F381" s="5" t="s">
        <v>13</v>
      </c>
      <c r="G381" s="5"/>
      <c r="H381" s="5"/>
      <c r="I381" s="81" t="s">
        <v>1796</v>
      </c>
      <c r="J381" s="5">
        <v>2022</v>
      </c>
      <c r="K381" s="5" t="s">
        <v>2759</v>
      </c>
      <c r="L381" s="5"/>
      <c r="M381" s="8"/>
    </row>
    <row r="382" spans="1:13" ht="15.75" customHeight="1" x14ac:dyDescent="0.25">
      <c r="A382" s="76">
        <v>34</v>
      </c>
      <c r="B382" s="94" t="s">
        <v>1826</v>
      </c>
      <c r="C382" s="3">
        <f t="array" ref="C382">SUMPRODUCT(1/COUNTIF(C383:C392,C383:C392))</f>
        <v>3</v>
      </c>
      <c r="D382" s="3"/>
      <c r="E382" s="9">
        <f>SUM(F382:H382)</f>
        <v>10</v>
      </c>
      <c r="F382" s="3">
        <f t="shared" ref="F382:H382" si="59">COUNTA(F383:F392)</f>
        <v>10</v>
      </c>
      <c r="G382" s="3">
        <f t="shared" si="59"/>
        <v>0</v>
      </c>
      <c r="H382" s="3">
        <f t="shared" si="59"/>
        <v>0</v>
      </c>
      <c r="I382" s="3"/>
      <c r="J382" s="3"/>
      <c r="K382" s="3"/>
      <c r="L382" s="3"/>
      <c r="M382" s="8"/>
    </row>
    <row r="383" spans="1:13" ht="15.75" customHeight="1" x14ac:dyDescent="0.25">
      <c r="A383" s="91" t="s">
        <v>3176</v>
      </c>
      <c r="B383" s="80" t="s">
        <v>3177</v>
      </c>
      <c r="C383" s="5" t="s">
        <v>3178</v>
      </c>
      <c r="D383" s="5" t="s">
        <v>3179</v>
      </c>
      <c r="E383" s="14" t="s">
        <v>26</v>
      </c>
      <c r="F383" s="5" t="s">
        <v>13</v>
      </c>
      <c r="G383" s="5"/>
      <c r="H383" s="3"/>
      <c r="I383" s="81" t="s">
        <v>1830</v>
      </c>
      <c r="J383" s="5">
        <v>2019</v>
      </c>
      <c r="K383" s="5" t="s">
        <v>2835</v>
      </c>
      <c r="L383" s="3"/>
      <c r="M383" s="8"/>
    </row>
    <row r="384" spans="1:13" ht="15.75" customHeight="1" x14ac:dyDescent="0.25">
      <c r="A384" s="91" t="s">
        <v>3180</v>
      </c>
      <c r="B384" s="80" t="s">
        <v>3181</v>
      </c>
      <c r="C384" s="5" t="s">
        <v>3178</v>
      </c>
      <c r="D384" s="5" t="s">
        <v>3179</v>
      </c>
      <c r="E384" s="14" t="s">
        <v>26</v>
      </c>
      <c r="F384" s="5" t="s">
        <v>13</v>
      </c>
      <c r="G384" s="3"/>
      <c r="H384" s="3"/>
      <c r="I384" s="81" t="s">
        <v>1830</v>
      </c>
      <c r="J384" s="5">
        <v>2020</v>
      </c>
      <c r="K384" s="5" t="s">
        <v>2397</v>
      </c>
      <c r="L384" s="3"/>
      <c r="M384" s="8"/>
    </row>
    <row r="385" spans="1:13" ht="15.75" customHeight="1" x14ac:dyDescent="0.25">
      <c r="A385" s="91" t="s">
        <v>3182</v>
      </c>
      <c r="B385" s="80" t="s">
        <v>1793</v>
      </c>
      <c r="C385" s="5" t="s">
        <v>3178</v>
      </c>
      <c r="D385" s="5" t="s">
        <v>3179</v>
      </c>
      <c r="E385" s="159" t="s">
        <v>2793</v>
      </c>
      <c r="F385" s="5" t="s">
        <v>13</v>
      </c>
      <c r="G385" s="3"/>
      <c r="H385" s="3"/>
      <c r="I385" s="81" t="s">
        <v>1830</v>
      </c>
      <c r="J385" s="5">
        <v>2021</v>
      </c>
      <c r="K385" s="5" t="s">
        <v>2795</v>
      </c>
      <c r="L385" s="3"/>
      <c r="M385" s="8"/>
    </row>
    <row r="386" spans="1:13" ht="15.75" customHeight="1" x14ac:dyDescent="0.25">
      <c r="A386" s="91" t="s">
        <v>3183</v>
      </c>
      <c r="B386" s="80" t="s">
        <v>3184</v>
      </c>
      <c r="C386" s="5" t="s">
        <v>3178</v>
      </c>
      <c r="D386" s="5" t="s">
        <v>3179</v>
      </c>
      <c r="E386" s="14" t="s">
        <v>26</v>
      </c>
      <c r="F386" s="5" t="s">
        <v>13</v>
      </c>
      <c r="G386" s="3"/>
      <c r="H386" s="3"/>
      <c r="I386" s="81" t="s">
        <v>1830</v>
      </c>
      <c r="J386" s="5">
        <v>2021</v>
      </c>
      <c r="K386" s="5" t="s">
        <v>2795</v>
      </c>
      <c r="L386" s="3"/>
      <c r="M386" s="8"/>
    </row>
    <row r="387" spans="1:13" ht="15.75" customHeight="1" x14ac:dyDescent="0.25">
      <c r="A387" s="91" t="s">
        <v>3185</v>
      </c>
      <c r="B387" s="80" t="s">
        <v>3186</v>
      </c>
      <c r="C387" s="5" t="s">
        <v>3178</v>
      </c>
      <c r="D387" s="5" t="s">
        <v>3179</v>
      </c>
      <c r="E387" s="14" t="s">
        <v>26</v>
      </c>
      <c r="F387" s="5" t="s">
        <v>13</v>
      </c>
      <c r="G387" s="3"/>
      <c r="H387" s="3"/>
      <c r="I387" s="81" t="s">
        <v>1830</v>
      </c>
      <c r="J387" s="5">
        <v>2021</v>
      </c>
      <c r="K387" s="5" t="s">
        <v>2795</v>
      </c>
      <c r="L387" s="3"/>
      <c r="M387" s="8"/>
    </row>
    <row r="388" spans="1:13" ht="15.75" customHeight="1" x14ac:dyDescent="0.25">
      <c r="A388" s="91" t="s">
        <v>3187</v>
      </c>
      <c r="B388" s="80" t="s">
        <v>3188</v>
      </c>
      <c r="C388" s="5" t="s">
        <v>3189</v>
      </c>
      <c r="D388" s="5" t="s">
        <v>1829</v>
      </c>
      <c r="E388" s="14" t="s">
        <v>26</v>
      </c>
      <c r="F388" s="5" t="s">
        <v>13</v>
      </c>
      <c r="G388" s="5"/>
      <c r="H388" s="5"/>
      <c r="I388" s="81" t="s">
        <v>1830</v>
      </c>
      <c r="J388" s="5">
        <v>2022</v>
      </c>
      <c r="K388" s="5" t="s">
        <v>2759</v>
      </c>
      <c r="L388" s="5"/>
      <c r="M388" s="8"/>
    </row>
    <row r="389" spans="1:13" ht="15.75" customHeight="1" x14ac:dyDescent="0.25">
      <c r="A389" s="91" t="s">
        <v>3190</v>
      </c>
      <c r="B389" s="80" t="s">
        <v>3191</v>
      </c>
      <c r="C389" s="5" t="s">
        <v>3189</v>
      </c>
      <c r="D389" s="5" t="s">
        <v>1829</v>
      </c>
      <c r="E389" s="159" t="s">
        <v>2793</v>
      </c>
      <c r="F389" s="5" t="s">
        <v>13</v>
      </c>
      <c r="G389" s="5"/>
      <c r="H389" s="5"/>
      <c r="I389" s="81" t="s">
        <v>1830</v>
      </c>
      <c r="J389" s="5">
        <v>2022</v>
      </c>
      <c r="K389" s="5" t="s">
        <v>2759</v>
      </c>
      <c r="L389" s="5"/>
      <c r="M389" s="8"/>
    </row>
    <row r="390" spans="1:13" ht="15.75" customHeight="1" x14ac:dyDescent="0.25">
      <c r="A390" s="91" t="s">
        <v>3192</v>
      </c>
      <c r="B390" s="80" t="s">
        <v>3193</v>
      </c>
      <c r="C390" s="5" t="s">
        <v>3189</v>
      </c>
      <c r="D390" s="5" t="s">
        <v>1829</v>
      </c>
      <c r="E390" s="14" t="s">
        <v>26</v>
      </c>
      <c r="F390" s="5" t="s">
        <v>13</v>
      </c>
      <c r="G390" s="5"/>
      <c r="H390" s="5"/>
      <c r="I390" s="81" t="s">
        <v>1830</v>
      </c>
      <c r="J390" s="5">
        <v>2022</v>
      </c>
      <c r="K390" s="5" t="s">
        <v>2759</v>
      </c>
      <c r="L390" s="5"/>
      <c r="M390" s="8"/>
    </row>
    <row r="391" spans="1:13" ht="15.75" customHeight="1" x14ac:dyDescent="0.25">
      <c r="A391" s="91" t="s">
        <v>3194</v>
      </c>
      <c r="B391" s="80" t="s">
        <v>3195</v>
      </c>
      <c r="C391" s="5" t="s">
        <v>3196</v>
      </c>
      <c r="D391" s="5" t="s">
        <v>3197</v>
      </c>
      <c r="E391" s="14" t="s">
        <v>26</v>
      </c>
      <c r="F391" s="5" t="s">
        <v>13</v>
      </c>
      <c r="G391" s="5"/>
      <c r="H391" s="5"/>
      <c r="I391" s="81" t="s">
        <v>3198</v>
      </c>
      <c r="J391" s="5">
        <v>2022</v>
      </c>
      <c r="K391" s="5" t="s">
        <v>2759</v>
      </c>
      <c r="L391" s="5"/>
      <c r="M391" s="8"/>
    </row>
    <row r="392" spans="1:13" ht="15.75" customHeight="1" x14ac:dyDescent="0.25">
      <c r="A392" s="91" t="s">
        <v>3199</v>
      </c>
      <c r="B392" s="80" t="s">
        <v>3200</v>
      </c>
      <c r="C392" s="5" t="s">
        <v>3196</v>
      </c>
      <c r="D392" s="5" t="s">
        <v>3197</v>
      </c>
      <c r="E392" s="14" t="s">
        <v>26</v>
      </c>
      <c r="F392" s="5" t="s">
        <v>13</v>
      </c>
      <c r="G392" s="5"/>
      <c r="H392" s="5"/>
      <c r="I392" s="81" t="s">
        <v>3198</v>
      </c>
      <c r="J392" s="5">
        <v>2022</v>
      </c>
      <c r="K392" s="5" t="s">
        <v>2759</v>
      </c>
      <c r="L392" s="5"/>
      <c r="M392" s="8"/>
    </row>
    <row r="393" spans="1:13" ht="15.75" customHeight="1" x14ac:dyDescent="0.25">
      <c r="A393" s="76">
        <v>35</v>
      </c>
      <c r="B393" s="97" t="s">
        <v>1840</v>
      </c>
      <c r="C393" s="3">
        <f t="array" ref="C393">SUMPRODUCT(1/COUNTIF(C394:C398,C394:C398))</f>
        <v>2</v>
      </c>
      <c r="D393" s="3"/>
      <c r="E393" s="9">
        <f>SUM(F393:H393)</f>
        <v>5</v>
      </c>
      <c r="F393" s="3">
        <f t="shared" ref="F393:H393" si="60">COUNTA(F394:F398)</f>
        <v>3</v>
      </c>
      <c r="G393" s="3">
        <f t="shared" si="60"/>
        <v>2</v>
      </c>
      <c r="H393" s="3">
        <f t="shared" si="60"/>
        <v>0</v>
      </c>
      <c r="I393" s="3"/>
      <c r="J393" s="3"/>
      <c r="K393" s="3"/>
      <c r="L393" s="3"/>
      <c r="M393" s="8"/>
    </row>
    <row r="394" spans="1:13" ht="15.75" customHeight="1" x14ac:dyDescent="0.25">
      <c r="A394" s="91" t="s">
        <v>3201</v>
      </c>
      <c r="B394" s="80" t="s">
        <v>3202</v>
      </c>
      <c r="C394" s="5" t="s">
        <v>3203</v>
      </c>
      <c r="D394" s="5" t="s">
        <v>3204</v>
      </c>
      <c r="E394" s="159" t="s">
        <v>2793</v>
      </c>
      <c r="F394" s="5" t="s">
        <v>13</v>
      </c>
      <c r="G394" s="3"/>
      <c r="H394" s="3"/>
      <c r="I394" s="81" t="s">
        <v>3205</v>
      </c>
      <c r="J394" s="5">
        <v>2021</v>
      </c>
      <c r="K394" s="5" t="s">
        <v>2795</v>
      </c>
      <c r="L394" s="3"/>
      <c r="M394" s="8"/>
    </row>
    <row r="395" spans="1:13" ht="15.75" customHeight="1" x14ac:dyDescent="0.25">
      <c r="A395" s="91" t="s">
        <v>3206</v>
      </c>
      <c r="B395" s="80" t="s">
        <v>3207</v>
      </c>
      <c r="C395" s="5" t="s">
        <v>1842</v>
      </c>
      <c r="D395" s="5" t="s">
        <v>1843</v>
      </c>
      <c r="E395" s="14" t="s">
        <v>26</v>
      </c>
      <c r="F395" s="5"/>
      <c r="G395" s="5" t="s">
        <v>14</v>
      </c>
      <c r="H395" s="5"/>
      <c r="I395" s="81" t="s">
        <v>1844</v>
      </c>
      <c r="J395" s="5">
        <v>2022</v>
      </c>
      <c r="K395" s="5" t="s">
        <v>2759</v>
      </c>
      <c r="L395" s="5" t="s">
        <v>3208</v>
      </c>
      <c r="M395" s="8"/>
    </row>
    <row r="396" spans="1:13" ht="15.75" customHeight="1" x14ac:dyDescent="0.25">
      <c r="A396" s="5" t="s">
        <v>3209</v>
      </c>
      <c r="B396" s="80" t="s">
        <v>3210</v>
      </c>
      <c r="C396" s="5" t="s">
        <v>1842</v>
      </c>
      <c r="D396" s="5" t="s">
        <v>1843</v>
      </c>
      <c r="E396" s="14" t="s">
        <v>26</v>
      </c>
      <c r="F396" s="5"/>
      <c r="G396" s="5" t="s">
        <v>14</v>
      </c>
      <c r="H396" s="5"/>
      <c r="I396" s="81" t="s">
        <v>1844</v>
      </c>
      <c r="J396" s="5">
        <v>2022</v>
      </c>
      <c r="K396" s="5" t="s">
        <v>2759</v>
      </c>
      <c r="L396" s="5" t="s">
        <v>3211</v>
      </c>
      <c r="M396" s="8"/>
    </row>
    <row r="397" spans="1:13" ht="15.75" customHeight="1" x14ac:dyDescent="0.25">
      <c r="A397" s="5" t="s">
        <v>3212</v>
      </c>
      <c r="B397" s="80" t="s">
        <v>3213</v>
      </c>
      <c r="C397" s="5" t="s">
        <v>1842</v>
      </c>
      <c r="D397" s="5" t="s">
        <v>1843</v>
      </c>
      <c r="E397" s="14" t="s">
        <v>26</v>
      </c>
      <c r="F397" s="5" t="s">
        <v>13</v>
      </c>
      <c r="G397" s="5"/>
      <c r="H397" s="5"/>
      <c r="I397" s="81" t="s">
        <v>1844</v>
      </c>
      <c r="J397" s="5">
        <v>2020</v>
      </c>
      <c r="K397" s="5" t="s">
        <v>2397</v>
      </c>
      <c r="L397" s="5"/>
      <c r="M397" s="8"/>
    </row>
    <row r="398" spans="1:13" ht="15.75" customHeight="1" x14ac:dyDescent="0.25">
      <c r="A398" s="91" t="s">
        <v>3214</v>
      </c>
      <c r="B398" s="80" t="s">
        <v>3215</v>
      </c>
      <c r="C398" s="5" t="s">
        <v>1842</v>
      </c>
      <c r="D398" s="5" t="s">
        <v>1843</v>
      </c>
      <c r="E398" s="159" t="s">
        <v>2793</v>
      </c>
      <c r="F398" s="5" t="s">
        <v>13</v>
      </c>
      <c r="G398" s="5"/>
      <c r="H398" s="5"/>
      <c r="I398" s="81" t="s">
        <v>1844</v>
      </c>
      <c r="J398" s="5">
        <v>2021</v>
      </c>
      <c r="K398" s="5" t="s">
        <v>2795</v>
      </c>
      <c r="L398" s="5"/>
      <c r="M398" s="8"/>
    </row>
    <row r="399" spans="1:13" ht="15.75" customHeight="1" x14ac:dyDescent="0.25">
      <c r="A399" s="3">
        <v>36</v>
      </c>
      <c r="B399" s="88" t="s">
        <v>1850</v>
      </c>
      <c r="C399" s="3">
        <f t="array" ref="C399">SUMPRODUCT(1/COUNTIF(C400:C402,C400:C402))</f>
        <v>2</v>
      </c>
      <c r="D399" s="3"/>
      <c r="E399" s="9">
        <f>SUM(F399:H399)</f>
        <v>3</v>
      </c>
      <c r="F399" s="3">
        <f t="shared" ref="F399:H399" si="61">COUNTA(F400:F402)</f>
        <v>3</v>
      </c>
      <c r="G399" s="3">
        <f t="shared" si="61"/>
        <v>0</v>
      </c>
      <c r="H399" s="3">
        <f t="shared" si="61"/>
        <v>0</v>
      </c>
      <c r="I399" s="3"/>
      <c r="J399" s="3"/>
      <c r="K399" s="3"/>
      <c r="L399" s="3"/>
      <c r="M399" s="8"/>
    </row>
    <row r="400" spans="1:13" ht="15.75" customHeight="1" x14ac:dyDescent="0.25">
      <c r="A400" s="5" t="s">
        <v>3216</v>
      </c>
      <c r="B400" s="80" t="s">
        <v>3217</v>
      </c>
      <c r="C400" s="5" t="s">
        <v>1852</v>
      </c>
      <c r="D400" s="5" t="s">
        <v>1853</v>
      </c>
      <c r="E400" s="14" t="s">
        <v>26</v>
      </c>
      <c r="F400" s="5" t="s">
        <v>13</v>
      </c>
      <c r="G400" s="5"/>
      <c r="H400" s="5"/>
      <c r="I400" s="81" t="s">
        <v>1854</v>
      </c>
      <c r="J400" s="5">
        <v>2022</v>
      </c>
      <c r="K400" s="5" t="s">
        <v>2759</v>
      </c>
      <c r="L400" s="5"/>
      <c r="M400" s="8"/>
    </row>
    <row r="401" spans="1:13" ht="15.75" customHeight="1" x14ac:dyDescent="0.25">
      <c r="A401" s="5" t="s">
        <v>3218</v>
      </c>
      <c r="B401" s="80" t="s">
        <v>3219</v>
      </c>
      <c r="C401" s="5" t="s">
        <v>1852</v>
      </c>
      <c r="D401" s="5" t="s">
        <v>1853</v>
      </c>
      <c r="E401" s="14" t="s">
        <v>26</v>
      </c>
      <c r="F401" s="5" t="s">
        <v>13</v>
      </c>
      <c r="G401" s="5"/>
      <c r="H401" s="5"/>
      <c r="I401" s="81" t="s">
        <v>1854</v>
      </c>
      <c r="J401" s="5">
        <v>2022</v>
      </c>
      <c r="K401" s="5" t="s">
        <v>2759</v>
      </c>
      <c r="L401" s="5"/>
      <c r="M401" s="8"/>
    </row>
    <row r="402" spans="1:13" ht="15.75" customHeight="1" x14ac:dyDescent="0.25">
      <c r="A402" s="5" t="s">
        <v>3220</v>
      </c>
      <c r="B402" s="80" t="s">
        <v>3221</v>
      </c>
      <c r="C402" s="5" t="s">
        <v>1861</v>
      </c>
      <c r="D402" s="5" t="s">
        <v>1862</v>
      </c>
      <c r="E402" s="14" t="s">
        <v>26</v>
      </c>
      <c r="F402" s="5" t="s">
        <v>13</v>
      </c>
      <c r="G402" s="5"/>
      <c r="H402" s="5"/>
      <c r="I402" s="81" t="s">
        <v>1863</v>
      </c>
      <c r="J402" s="5">
        <v>2022</v>
      </c>
      <c r="K402" s="5" t="s">
        <v>2759</v>
      </c>
      <c r="L402" s="5"/>
      <c r="M402" s="8"/>
    </row>
    <row r="403" spans="1:13" ht="15.75" customHeight="1" x14ac:dyDescent="0.25">
      <c r="A403" s="3">
        <v>37</v>
      </c>
      <c r="B403" s="88" t="s">
        <v>1866</v>
      </c>
      <c r="C403" s="3">
        <f t="array" ref="C403">SUMPRODUCT(1/COUNTIF(C404:C407,C404:C407))</f>
        <v>2</v>
      </c>
      <c r="D403" s="3"/>
      <c r="E403" s="9">
        <f>SUM(F403:H403)</f>
        <v>4</v>
      </c>
      <c r="F403" s="3">
        <f t="shared" ref="F403:H403" si="62">COUNTA(F404:F407)</f>
        <v>4</v>
      </c>
      <c r="G403" s="3">
        <f t="shared" si="62"/>
        <v>0</v>
      </c>
      <c r="H403" s="3">
        <f t="shared" si="62"/>
        <v>0</v>
      </c>
      <c r="I403" s="3"/>
      <c r="J403" s="3"/>
      <c r="K403" s="3"/>
      <c r="L403" s="3"/>
      <c r="M403" s="8"/>
    </row>
    <row r="404" spans="1:13" ht="15.75" customHeight="1" x14ac:dyDescent="0.25">
      <c r="A404" s="5" t="s">
        <v>3222</v>
      </c>
      <c r="B404" s="80" t="s">
        <v>3223</v>
      </c>
      <c r="C404" s="5" t="s">
        <v>1868</v>
      </c>
      <c r="D404" s="5" t="s">
        <v>1869</v>
      </c>
      <c r="E404" s="14" t="s">
        <v>26</v>
      </c>
      <c r="F404" s="5" t="s">
        <v>13</v>
      </c>
      <c r="G404" s="5"/>
      <c r="H404" s="5"/>
      <c r="I404" s="81" t="s">
        <v>1870</v>
      </c>
      <c r="J404" s="5">
        <v>2022</v>
      </c>
      <c r="K404" s="5" t="s">
        <v>2759</v>
      </c>
      <c r="L404" s="5"/>
      <c r="M404" s="8"/>
    </row>
    <row r="405" spans="1:13" ht="15.75" customHeight="1" x14ac:dyDescent="0.25">
      <c r="A405" s="5" t="s">
        <v>3224</v>
      </c>
      <c r="B405" s="80" t="s">
        <v>3225</v>
      </c>
      <c r="C405" s="5" t="s">
        <v>1868</v>
      </c>
      <c r="D405" s="5" t="s">
        <v>1869</v>
      </c>
      <c r="E405" s="14" t="s">
        <v>26</v>
      </c>
      <c r="F405" s="5" t="s">
        <v>13</v>
      </c>
      <c r="G405" s="5"/>
      <c r="H405" s="5"/>
      <c r="I405" s="81" t="s">
        <v>1870</v>
      </c>
      <c r="J405" s="5">
        <v>2022</v>
      </c>
      <c r="K405" s="5" t="s">
        <v>2759</v>
      </c>
      <c r="L405" s="5"/>
      <c r="M405" s="8"/>
    </row>
    <row r="406" spans="1:13" ht="15.75" customHeight="1" x14ac:dyDescent="0.25">
      <c r="A406" s="5" t="s">
        <v>3226</v>
      </c>
      <c r="B406" s="80" t="s">
        <v>3227</v>
      </c>
      <c r="C406" s="5" t="s">
        <v>3228</v>
      </c>
      <c r="D406" s="5" t="s">
        <v>1877</v>
      </c>
      <c r="E406" s="14" t="s">
        <v>26</v>
      </c>
      <c r="F406" s="5" t="s">
        <v>13</v>
      </c>
      <c r="G406" s="5"/>
      <c r="H406" s="5"/>
      <c r="I406" s="81" t="s">
        <v>3229</v>
      </c>
      <c r="J406" s="5">
        <v>2022</v>
      </c>
      <c r="K406" s="5" t="s">
        <v>2759</v>
      </c>
      <c r="L406" s="5"/>
      <c r="M406" s="8"/>
    </row>
    <row r="407" spans="1:13" ht="15.75" customHeight="1" x14ac:dyDescent="0.25">
      <c r="A407" s="5" t="s">
        <v>3230</v>
      </c>
      <c r="B407" s="80" t="s">
        <v>3231</v>
      </c>
      <c r="C407" s="5" t="s">
        <v>3228</v>
      </c>
      <c r="D407" s="5" t="s">
        <v>1877</v>
      </c>
      <c r="E407" s="14" t="s">
        <v>26</v>
      </c>
      <c r="F407" s="5" t="s">
        <v>13</v>
      </c>
      <c r="G407" s="5"/>
      <c r="H407" s="5"/>
      <c r="I407" s="81" t="s">
        <v>3229</v>
      </c>
      <c r="J407" s="5">
        <v>2022</v>
      </c>
      <c r="K407" s="5" t="s">
        <v>2759</v>
      </c>
      <c r="L407" s="5"/>
      <c r="M407" s="8"/>
    </row>
    <row r="408" spans="1:13" ht="15.75" customHeight="1" x14ac:dyDescent="0.25">
      <c r="A408" s="76">
        <v>38</v>
      </c>
      <c r="B408" s="94" t="s">
        <v>1879</v>
      </c>
      <c r="C408" s="9">
        <f t="array" ref="C408">SUMPRODUCT(1/COUNTIF(C409:C411,C409:C411))</f>
        <v>1</v>
      </c>
      <c r="D408" s="3"/>
      <c r="E408" s="9">
        <f>SUM(F408:H408)</f>
        <v>3</v>
      </c>
      <c r="F408" s="3">
        <f t="shared" ref="F408:H408" si="63">COUNTA(F409:F411)</f>
        <v>2</v>
      </c>
      <c r="G408" s="3">
        <f t="shared" si="63"/>
        <v>1</v>
      </c>
      <c r="H408" s="3">
        <f t="shared" si="63"/>
        <v>0</v>
      </c>
      <c r="I408" s="3"/>
      <c r="J408" s="3"/>
      <c r="K408" s="3"/>
      <c r="L408" s="3"/>
      <c r="M408" s="8"/>
    </row>
    <row r="409" spans="1:13" ht="15.75" customHeight="1" x14ac:dyDescent="0.25">
      <c r="A409" s="5" t="s">
        <v>3232</v>
      </c>
      <c r="B409" s="80" t="s">
        <v>3233</v>
      </c>
      <c r="C409" s="3" t="s">
        <v>3234</v>
      </c>
      <c r="D409" s="5" t="s">
        <v>1885</v>
      </c>
      <c r="E409" s="14" t="s">
        <v>26</v>
      </c>
      <c r="F409" s="5" t="s">
        <v>13</v>
      </c>
      <c r="G409" s="3"/>
      <c r="H409" s="3"/>
      <c r="I409" s="81" t="s">
        <v>1883</v>
      </c>
      <c r="J409" s="5">
        <v>2021</v>
      </c>
      <c r="K409" s="5" t="s">
        <v>2795</v>
      </c>
      <c r="L409" s="3"/>
      <c r="M409" s="8"/>
    </row>
    <row r="410" spans="1:13" ht="15.75" customHeight="1" x14ac:dyDescent="0.25">
      <c r="A410" s="5" t="s">
        <v>3235</v>
      </c>
      <c r="B410" s="80" t="s">
        <v>3236</v>
      </c>
      <c r="C410" s="3" t="s">
        <v>3237</v>
      </c>
      <c r="D410" s="5" t="s">
        <v>1885</v>
      </c>
      <c r="E410" s="14" t="s">
        <v>26</v>
      </c>
      <c r="F410" s="5" t="s">
        <v>13</v>
      </c>
      <c r="G410" s="3"/>
      <c r="H410" s="3"/>
      <c r="I410" s="81" t="s">
        <v>1883</v>
      </c>
      <c r="J410" s="5">
        <v>2021</v>
      </c>
      <c r="K410" s="5" t="s">
        <v>2795</v>
      </c>
      <c r="L410" s="3"/>
      <c r="M410" s="8"/>
    </row>
    <row r="411" spans="1:13" ht="15.75" customHeight="1" x14ac:dyDescent="0.25">
      <c r="A411" s="5" t="s">
        <v>3238</v>
      </c>
      <c r="B411" s="80" t="s">
        <v>3239</v>
      </c>
      <c r="C411" s="3" t="s">
        <v>3240</v>
      </c>
      <c r="D411" s="5" t="s">
        <v>1885</v>
      </c>
      <c r="E411" s="14" t="s">
        <v>26</v>
      </c>
      <c r="F411" s="5"/>
      <c r="G411" s="5" t="s">
        <v>14</v>
      </c>
      <c r="H411" s="5"/>
      <c r="I411" s="81" t="s">
        <v>1883</v>
      </c>
      <c r="J411" s="5">
        <v>2022</v>
      </c>
      <c r="K411" s="5" t="s">
        <v>2759</v>
      </c>
      <c r="L411" s="5"/>
      <c r="M411" s="8"/>
    </row>
    <row r="412" spans="1:13" ht="15.75" customHeight="1" x14ac:dyDescent="0.25">
      <c r="A412" s="3">
        <v>39</v>
      </c>
      <c r="B412" s="88" t="s">
        <v>1908</v>
      </c>
      <c r="C412" s="9">
        <f t="array" ref="C412">SUMPRODUCT(1/COUNTIF(C413:C417,C413:C417))</f>
        <v>2</v>
      </c>
      <c r="D412" s="3"/>
      <c r="E412" s="9">
        <f>SUM(F412:H412)</f>
        <v>5</v>
      </c>
      <c r="F412" s="3">
        <f t="shared" ref="F412:H412" si="64">COUNTA(F413:F417)</f>
        <v>2</v>
      </c>
      <c r="G412" s="3">
        <f t="shared" si="64"/>
        <v>3</v>
      </c>
      <c r="H412" s="3">
        <f t="shared" si="64"/>
        <v>0</v>
      </c>
      <c r="I412" s="3"/>
      <c r="J412" s="3"/>
      <c r="K412" s="3"/>
      <c r="L412" s="3"/>
      <c r="M412" s="8"/>
    </row>
    <row r="413" spans="1:13" ht="15.75" customHeight="1" x14ac:dyDescent="0.25">
      <c r="A413" s="91" t="s">
        <v>3241</v>
      </c>
      <c r="B413" s="80" t="s">
        <v>3242</v>
      </c>
      <c r="C413" s="5" t="s">
        <v>3243</v>
      </c>
      <c r="D413" s="5" t="s">
        <v>3244</v>
      </c>
      <c r="E413" s="14" t="s">
        <v>26</v>
      </c>
      <c r="F413" s="5"/>
      <c r="G413" s="5" t="s">
        <v>14</v>
      </c>
      <c r="H413" s="3"/>
      <c r="I413" s="81" t="s">
        <v>1509</v>
      </c>
      <c r="J413" s="5">
        <v>2019</v>
      </c>
      <c r="K413" s="5" t="s">
        <v>2835</v>
      </c>
      <c r="L413" s="3"/>
      <c r="M413" s="8"/>
    </row>
    <row r="414" spans="1:13" ht="15.75" customHeight="1" x14ac:dyDescent="0.25">
      <c r="A414" s="91" t="s">
        <v>3245</v>
      </c>
      <c r="B414" s="80" t="s">
        <v>3246</v>
      </c>
      <c r="C414" s="5" t="s">
        <v>3243</v>
      </c>
      <c r="D414" s="5" t="s">
        <v>3244</v>
      </c>
      <c r="E414" s="14" t="s">
        <v>26</v>
      </c>
      <c r="F414" s="5"/>
      <c r="G414" s="5" t="s">
        <v>14</v>
      </c>
      <c r="H414" s="3"/>
      <c r="I414" s="81" t="s">
        <v>1509</v>
      </c>
      <c r="J414" s="5">
        <v>2020</v>
      </c>
      <c r="K414" s="5" t="s">
        <v>2397</v>
      </c>
      <c r="L414" s="3"/>
      <c r="M414" s="8"/>
    </row>
    <row r="415" spans="1:13" ht="15.75" customHeight="1" x14ac:dyDescent="0.25">
      <c r="A415" s="91" t="s">
        <v>3247</v>
      </c>
      <c r="B415" s="80" t="s">
        <v>3248</v>
      </c>
      <c r="C415" s="5" t="s">
        <v>3243</v>
      </c>
      <c r="D415" s="5" t="s">
        <v>3244</v>
      </c>
      <c r="E415" s="14" t="s">
        <v>26</v>
      </c>
      <c r="F415" s="5" t="s">
        <v>13</v>
      </c>
      <c r="G415" s="3"/>
      <c r="H415" s="3"/>
      <c r="I415" s="81" t="s">
        <v>1509</v>
      </c>
      <c r="J415" s="5">
        <v>2020</v>
      </c>
      <c r="K415" s="5" t="s">
        <v>2397</v>
      </c>
      <c r="L415" s="3"/>
      <c r="M415" s="8"/>
    </row>
    <row r="416" spans="1:13" ht="15.75" customHeight="1" x14ac:dyDescent="0.25">
      <c r="A416" s="91" t="s">
        <v>3249</v>
      </c>
      <c r="B416" s="80" t="s">
        <v>3250</v>
      </c>
      <c r="C416" s="5" t="s">
        <v>3243</v>
      </c>
      <c r="D416" s="5" t="s">
        <v>3244</v>
      </c>
      <c r="E416" s="14" t="s">
        <v>26</v>
      </c>
      <c r="F416" s="5" t="s">
        <v>13</v>
      </c>
      <c r="G416" s="3"/>
      <c r="H416" s="3"/>
      <c r="I416" s="81" t="s">
        <v>1509</v>
      </c>
      <c r="J416" s="5">
        <v>2021</v>
      </c>
      <c r="K416" s="5" t="s">
        <v>2795</v>
      </c>
      <c r="L416" s="3"/>
      <c r="M416" s="8"/>
    </row>
    <row r="417" spans="1:13" ht="15.75" customHeight="1" x14ac:dyDescent="0.25">
      <c r="A417" s="91" t="s">
        <v>3251</v>
      </c>
      <c r="B417" s="80" t="s">
        <v>1511</v>
      </c>
      <c r="C417" s="5" t="s">
        <v>3252</v>
      </c>
      <c r="D417" s="5" t="s">
        <v>3244</v>
      </c>
      <c r="E417" s="14" t="s">
        <v>26</v>
      </c>
      <c r="F417" s="5"/>
      <c r="G417" s="5" t="s">
        <v>14</v>
      </c>
      <c r="H417" s="5"/>
      <c r="I417" s="81" t="s">
        <v>1509</v>
      </c>
      <c r="J417" s="5">
        <v>2022</v>
      </c>
      <c r="K417" s="5" t="s">
        <v>2759</v>
      </c>
      <c r="L417" s="5"/>
      <c r="M417" s="8"/>
    </row>
    <row r="418" spans="1:13" ht="15.75" customHeight="1" x14ac:dyDescent="0.25">
      <c r="A418" s="76">
        <v>40</v>
      </c>
      <c r="B418" s="94" t="s">
        <v>1943</v>
      </c>
      <c r="C418" s="9">
        <f t="array" ref="C418">SUMPRODUCT(1/COUNTIF(C419,C419))</f>
        <v>1</v>
      </c>
      <c r="D418" s="3"/>
      <c r="E418" s="9">
        <f>SUM(F418:H418)</f>
        <v>1</v>
      </c>
      <c r="F418" s="3">
        <f t="shared" ref="F418:H418" si="65">COUNTA(F419)</f>
        <v>1</v>
      </c>
      <c r="G418" s="3">
        <f t="shared" si="65"/>
        <v>0</v>
      </c>
      <c r="H418" s="3">
        <f t="shared" si="65"/>
        <v>0</v>
      </c>
      <c r="I418" s="3"/>
      <c r="J418" s="1"/>
      <c r="K418" s="3"/>
      <c r="L418" s="3"/>
      <c r="M418" s="8"/>
    </row>
    <row r="419" spans="1:13" ht="15.75" customHeight="1" x14ac:dyDescent="0.25">
      <c r="A419" s="5" t="s">
        <v>3253</v>
      </c>
      <c r="B419" s="80" t="s">
        <v>3254</v>
      </c>
      <c r="C419" s="5" t="s">
        <v>1945</v>
      </c>
      <c r="D419" s="5" t="s">
        <v>1946</v>
      </c>
      <c r="E419" s="14" t="s">
        <v>26</v>
      </c>
      <c r="F419" s="5" t="s">
        <v>13</v>
      </c>
      <c r="G419" s="5"/>
      <c r="H419" s="5"/>
      <c r="I419" s="81" t="s">
        <v>1947</v>
      </c>
      <c r="J419" s="5">
        <v>2022</v>
      </c>
      <c r="K419" s="5" t="s">
        <v>3255</v>
      </c>
      <c r="L419" s="5"/>
      <c r="M419" s="8"/>
    </row>
    <row r="420" spans="1:13" ht="15.75" customHeight="1" x14ac:dyDescent="0.25">
      <c r="A420" s="76">
        <v>41</v>
      </c>
      <c r="B420" s="94" t="s">
        <v>1959</v>
      </c>
      <c r="C420" s="9">
        <f t="array" ref="C420">SUMPRODUCT(1/COUNTIF(C421,C421))</f>
        <v>1</v>
      </c>
      <c r="D420" s="3"/>
      <c r="E420" s="9">
        <f>SUM(F420:H420)</f>
        <v>1</v>
      </c>
      <c r="F420" s="3">
        <f t="shared" ref="F420:H420" si="66">COUNTA(F421)</f>
        <v>1</v>
      </c>
      <c r="G420" s="3">
        <f t="shared" si="66"/>
        <v>0</v>
      </c>
      <c r="H420" s="3">
        <f t="shared" si="66"/>
        <v>0</v>
      </c>
      <c r="I420" s="3"/>
      <c r="J420" s="1"/>
      <c r="K420" s="3"/>
      <c r="L420" s="3"/>
      <c r="M420" s="8"/>
    </row>
    <row r="421" spans="1:13" ht="15.75" customHeight="1" x14ac:dyDescent="0.25">
      <c r="A421" s="91" t="s">
        <v>3256</v>
      </c>
      <c r="B421" s="80" t="s">
        <v>3257</v>
      </c>
      <c r="C421" s="5" t="s">
        <v>3258</v>
      </c>
      <c r="D421" s="5" t="s">
        <v>3259</v>
      </c>
      <c r="E421" s="14" t="s">
        <v>26</v>
      </c>
      <c r="F421" s="5" t="s">
        <v>13</v>
      </c>
      <c r="G421" s="5"/>
      <c r="H421" s="3"/>
      <c r="I421" s="81" t="s">
        <v>3260</v>
      </c>
      <c r="J421" s="5">
        <v>2019</v>
      </c>
      <c r="K421" s="5" t="s">
        <v>2835</v>
      </c>
      <c r="L421" s="3"/>
      <c r="M421" s="8"/>
    </row>
    <row r="422" spans="1:13" ht="15.75" customHeight="1" x14ac:dyDescent="0.25">
      <c r="A422" s="76">
        <v>42</v>
      </c>
      <c r="B422" s="94" t="s">
        <v>1970</v>
      </c>
      <c r="C422" s="9">
        <f t="array" ref="C422">SUMPRODUCT(1/COUNTIF(C423:C433,C423:C433))</f>
        <v>1.9999999999999998</v>
      </c>
      <c r="D422" s="3"/>
      <c r="E422" s="9">
        <f>SUM(F422:H422)</f>
        <v>11</v>
      </c>
      <c r="F422" s="3">
        <f t="shared" ref="F422:H422" si="67">COUNTA(F423:F433)</f>
        <v>1</v>
      </c>
      <c r="G422" s="3">
        <f t="shared" si="67"/>
        <v>10</v>
      </c>
      <c r="H422" s="3">
        <f t="shared" si="67"/>
        <v>0</v>
      </c>
      <c r="I422" s="3"/>
      <c r="J422" s="3"/>
      <c r="K422" s="3"/>
      <c r="L422" s="3"/>
      <c r="M422" s="8"/>
    </row>
    <row r="423" spans="1:13" ht="15.75" customHeight="1" x14ac:dyDescent="0.25">
      <c r="A423" s="5" t="s">
        <v>3261</v>
      </c>
      <c r="B423" s="80" t="s">
        <v>3262</v>
      </c>
      <c r="C423" s="5" t="s">
        <v>1972</v>
      </c>
      <c r="D423" s="5" t="s">
        <v>1973</v>
      </c>
      <c r="E423" s="14" t="s">
        <v>26</v>
      </c>
      <c r="F423" s="5"/>
      <c r="G423" s="5" t="s">
        <v>14</v>
      </c>
      <c r="H423" s="5"/>
      <c r="I423" s="81" t="s">
        <v>1975</v>
      </c>
      <c r="J423" s="5">
        <v>2022</v>
      </c>
      <c r="K423" s="5" t="s">
        <v>2759</v>
      </c>
      <c r="L423" s="5"/>
      <c r="M423" s="8"/>
    </row>
    <row r="424" spans="1:13" ht="15.75" customHeight="1" x14ac:dyDescent="0.25">
      <c r="A424" s="5" t="s">
        <v>3263</v>
      </c>
      <c r="B424" s="80" t="s">
        <v>3264</v>
      </c>
      <c r="C424" s="5" t="s">
        <v>1972</v>
      </c>
      <c r="D424" s="5" t="s">
        <v>1973</v>
      </c>
      <c r="E424" s="14" t="s">
        <v>26</v>
      </c>
      <c r="F424" s="5"/>
      <c r="G424" s="5" t="s">
        <v>14</v>
      </c>
      <c r="H424" s="5"/>
      <c r="I424" s="81" t="s">
        <v>1975</v>
      </c>
      <c r="J424" s="5">
        <v>2022</v>
      </c>
      <c r="K424" s="5" t="s">
        <v>2759</v>
      </c>
      <c r="L424" s="5"/>
      <c r="M424" s="8"/>
    </row>
    <row r="425" spans="1:13" ht="15.75" customHeight="1" x14ac:dyDescent="0.25">
      <c r="A425" s="5" t="s">
        <v>3265</v>
      </c>
      <c r="B425" s="80" t="s">
        <v>3266</v>
      </c>
      <c r="C425" s="5" t="s">
        <v>1972</v>
      </c>
      <c r="D425" s="5" t="s">
        <v>1973</v>
      </c>
      <c r="E425" s="14" t="s">
        <v>26</v>
      </c>
      <c r="F425" s="5"/>
      <c r="G425" s="5" t="s">
        <v>14</v>
      </c>
      <c r="H425" s="5"/>
      <c r="I425" s="81" t="s">
        <v>1975</v>
      </c>
      <c r="J425" s="5">
        <v>2022</v>
      </c>
      <c r="K425" s="5" t="s">
        <v>2759</v>
      </c>
      <c r="L425" s="5"/>
      <c r="M425" s="8"/>
    </row>
    <row r="426" spans="1:13" ht="15.75" customHeight="1" x14ac:dyDescent="0.25">
      <c r="A426" s="5" t="s">
        <v>3267</v>
      </c>
      <c r="B426" s="80" t="s">
        <v>3268</v>
      </c>
      <c r="C426" s="5" t="s">
        <v>1972</v>
      </c>
      <c r="D426" s="5" t="s">
        <v>1973</v>
      </c>
      <c r="E426" s="14" t="s">
        <v>26</v>
      </c>
      <c r="F426" s="5"/>
      <c r="G426" s="5" t="s">
        <v>14</v>
      </c>
      <c r="H426" s="5"/>
      <c r="I426" s="81" t="s">
        <v>1975</v>
      </c>
      <c r="J426" s="5">
        <v>2022</v>
      </c>
      <c r="K426" s="5" t="s">
        <v>2759</v>
      </c>
      <c r="L426" s="5"/>
      <c r="M426" s="8"/>
    </row>
    <row r="427" spans="1:13" ht="15.75" customHeight="1" x14ac:dyDescent="0.25">
      <c r="A427" s="5" t="s">
        <v>3269</v>
      </c>
      <c r="B427" s="80" t="s">
        <v>3270</v>
      </c>
      <c r="C427" s="5" t="s">
        <v>1972</v>
      </c>
      <c r="D427" s="5" t="s">
        <v>1973</v>
      </c>
      <c r="E427" s="14" t="s">
        <v>26</v>
      </c>
      <c r="F427" s="5"/>
      <c r="G427" s="5" t="s">
        <v>14</v>
      </c>
      <c r="H427" s="5"/>
      <c r="I427" s="81" t="s">
        <v>1975</v>
      </c>
      <c r="J427" s="5">
        <v>2022</v>
      </c>
      <c r="K427" s="5" t="s">
        <v>2759</v>
      </c>
      <c r="L427" s="5"/>
      <c r="M427" s="8"/>
    </row>
    <row r="428" spans="1:13" ht="15.75" customHeight="1" x14ac:dyDescent="0.25">
      <c r="A428" s="5" t="s">
        <v>3271</v>
      </c>
      <c r="B428" s="80" t="s">
        <v>3272</v>
      </c>
      <c r="C428" s="5" t="s">
        <v>1972</v>
      </c>
      <c r="D428" s="5" t="s">
        <v>1973</v>
      </c>
      <c r="E428" s="14" t="s">
        <v>26</v>
      </c>
      <c r="F428" s="5"/>
      <c r="G428" s="5" t="s">
        <v>14</v>
      </c>
      <c r="H428" s="5"/>
      <c r="I428" s="81" t="s">
        <v>1975</v>
      </c>
      <c r="J428" s="5">
        <v>2022</v>
      </c>
      <c r="K428" s="5" t="s">
        <v>2759</v>
      </c>
      <c r="L428" s="5"/>
      <c r="M428" s="8"/>
    </row>
    <row r="429" spans="1:13" ht="15.75" customHeight="1" x14ac:dyDescent="0.25">
      <c r="A429" s="5" t="s">
        <v>3273</v>
      </c>
      <c r="B429" s="80" t="s">
        <v>3274</v>
      </c>
      <c r="C429" s="5" t="s">
        <v>1972</v>
      </c>
      <c r="D429" s="5" t="s">
        <v>1973</v>
      </c>
      <c r="E429" s="14" t="s">
        <v>26</v>
      </c>
      <c r="F429" s="5"/>
      <c r="G429" s="5" t="s">
        <v>14</v>
      </c>
      <c r="H429" s="5"/>
      <c r="I429" s="81" t="s">
        <v>1975</v>
      </c>
      <c r="J429" s="5">
        <v>2022</v>
      </c>
      <c r="K429" s="5" t="s">
        <v>2759</v>
      </c>
      <c r="L429" s="5"/>
      <c r="M429" s="8"/>
    </row>
    <row r="430" spans="1:13" ht="15.75" customHeight="1" x14ac:dyDescent="0.25">
      <c r="A430" s="5" t="s">
        <v>3275</v>
      </c>
      <c r="B430" s="80" t="s">
        <v>3276</v>
      </c>
      <c r="C430" s="5" t="s">
        <v>1972</v>
      </c>
      <c r="D430" s="5" t="s">
        <v>1973</v>
      </c>
      <c r="E430" s="14" t="s">
        <v>26</v>
      </c>
      <c r="F430" s="5" t="s">
        <v>13</v>
      </c>
      <c r="G430" s="5"/>
      <c r="H430" s="5"/>
      <c r="I430" s="81" t="s">
        <v>1975</v>
      </c>
      <c r="J430" s="5">
        <v>2022</v>
      </c>
      <c r="K430" s="5" t="s">
        <v>2759</v>
      </c>
      <c r="L430" s="5"/>
      <c r="M430" s="8"/>
    </row>
    <row r="431" spans="1:13" ht="15.75" customHeight="1" x14ac:dyDescent="0.25">
      <c r="A431" s="5" t="s">
        <v>3277</v>
      </c>
      <c r="B431" s="80" t="s">
        <v>3278</v>
      </c>
      <c r="C431" s="5" t="s">
        <v>3279</v>
      </c>
      <c r="D431" s="5" t="s">
        <v>1982</v>
      </c>
      <c r="E431" s="14" t="s">
        <v>26</v>
      </c>
      <c r="F431" s="5"/>
      <c r="G431" s="5" t="s">
        <v>14</v>
      </c>
      <c r="H431" s="5"/>
      <c r="I431" s="81" t="s">
        <v>3280</v>
      </c>
      <c r="J431" s="5">
        <v>2022</v>
      </c>
      <c r="K431" s="5" t="s">
        <v>2759</v>
      </c>
      <c r="L431" s="5"/>
      <c r="M431" s="8"/>
    </row>
    <row r="432" spans="1:13" ht="15.75" customHeight="1" x14ac:dyDescent="0.25">
      <c r="A432" s="5" t="s">
        <v>3281</v>
      </c>
      <c r="B432" s="80" t="s">
        <v>3282</v>
      </c>
      <c r="C432" s="5" t="s">
        <v>3279</v>
      </c>
      <c r="D432" s="5" t="s">
        <v>1982</v>
      </c>
      <c r="E432" s="14" t="s">
        <v>26</v>
      </c>
      <c r="F432" s="5"/>
      <c r="G432" s="5" t="s">
        <v>14</v>
      </c>
      <c r="H432" s="5"/>
      <c r="I432" s="81" t="s">
        <v>3280</v>
      </c>
      <c r="J432" s="5">
        <v>2022</v>
      </c>
      <c r="K432" s="5" t="s">
        <v>2759</v>
      </c>
      <c r="L432" s="5"/>
      <c r="M432" s="8"/>
    </row>
    <row r="433" spans="1:13" ht="15.75" customHeight="1" x14ac:dyDescent="0.25">
      <c r="A433" s="5" t="s">
        <v>3283</v>
      </c>
      <c r="B433" s="80" t="s">
        <v>3284</v>
      </c>
      <c r="C433" s="5" t="s">
        <v>3279</v>
      </c>
      <c r="D433" s="5" t="s">
        <v>1982</v>
      </c>
      <c r="E433" s="14" t="s">
        <v>26</v>
      </c>
      <c r="F433" s="5"/>
      <c r="G433" s="5" t="s">
        <v>14</v>
      </c>
      <c r="H433" s="5"/>
      <c r="I433" s="81" t="s">
        <v>3280</v>
      </c>
      <c r="J433" s="5">
        <v>2022</v>
      </c>
      <c r="K433" s="5" t="s">
        <v>2759</v>
      </c>
      <c r="L433" s="5"/>
      <c r="M433" s="8"/>
    </row>
    <row r="434" spans="1:13" ht="15.75" customHeight="1" x14ac:dyDescent="0.25">
      <c r="A434" s="3">
        <v>43</v>
      </c>
      <c r="B434" s="88" t="s">
        <v>1994</v>
      </c>
      <c r="C434" s="9">
        <f t="array" ref="C434">SUMPRODUCT(1/COUNTIF(C435:C437,C435:C437))</f>
        <v>3</v>
      </c>
      <c r="D434" s="3"/>
      <c r="E434" s="9">
        <f>SUM(F434:H434)</f>
        <v>3</v>
      </c>
      <c r="F434" s="3">
        <f t="shared" ref="F434:H434" si="68">COUNTA(F435:F437)</f>
        <v>3</v>
      </c>
      <c r="G434" s="3">
        <f t="shared" si="68"/>
        <v>0</v>
      </c>
      <c r="H434" s="3">
        <f t="shared" si="68"/>
        <v>0</v>
      </c>
      <c r="I434" s="3"/>
      <c r="J434" s="3"/>
      <c r="K434" s="3"/>
      <c r="L434" s="3"/>
      <c r="M434" s="8"/>
    </row>
    <row r="435" spans="1:13" ht="15.75" customHeight="1" x14ac:dyDescent="0.25">
      <c r="A435" s="91" t="s">
        <v>3285</v>
      </c>
      <c r="B435" s="80" t="s">
        <v>3286</v>
      </c>
      <c r="C435" s="5" t="s">
        <v>2006</v>
      </c>
      <c r="D435" s="5" t="s">
        <v>3287</v>
      </c>
      <c r="E435" s="14" t="s">
        <v>26</v>
      </c>
      <c r="F435" s="5" t="s">
        <v>13</v>
      </c>
      <c r="G435" s="3"/>
      <c r="H435" s="3"/>
      <c r="I435" s="5" t="s">
        <v>3288</v>
      </c>
      <c r="J435" s="5">
        <v>2020</v>
      </c>
      <c r="K435" s="5" t="s">
        <v>2397</v>
      </c>
      <c r="L435" s="3"/>
      <c r="M435" s="8"/>
    </row>
    <row r="436" spans="1:13" ht="15.75" customHeight="1" x14ac:dyDescent="0.25">
      <c r="A436" s="91" t="s">
        <v>3289</v>
      </c>
      <c r="B436" s="80" t="s">
        <v>3290</v>
      </c>
      <c r="C436" s="5" t="s">
        <v>1996</v>
      </c>
      <c r="D436" s="5" t="s">
        <v>3287</v>
      </c>
      <c r="E436" s="14" t="s">
        <v>26</v>
      </c>
      <c r="F436" s="5" t="s">
        <v>13</v>
      </c>
      <c r="G436" s="3"/>
      <c r="H436" s="3"/>
      <c r="I436" s="81" t="s">
        <v>3291</v>
      </c>
      <c r="J436" s="5">
        <v>2020</v>
      </c>
      <c r="K436" s="5" t="s">
        <v>2397</v>
      </c>
      <c r="L436" s="3"/>
      <c r="M436" s="8"/>
    </row>
    <row r="437" spans="1:13" ht="15.75" customHeight="1" x14ac:dyDescent="0.25">
      <c r="A437" s="91" t="s">
        <v>3292</v>
      </c>
      <c r="B437" s="80" t="s">
        <v>3293</v>
      </c>
      <c r="C437" s="5" t="s">
        <v>3294</v>
      </c>
      <c r="D437" s="5" t="s">
        <v>2001</v>
      </c>
      <c r="E437" s="14" t="s">
        <v>26</v>
      </c>
      <c r="F437" s="5" t="s">
        <v>13</v>
      </c>
      <c r="G437" s="5"/>
      <c r="H437" s="5"/>
      <c r="I437" s="81" t="s">
        <v>2002</v>
      </c>
      <c r="J437" s="5">
        <v>2022</v>
      </c>
      <c r="K437" s="5" t="s">
        <v>2759</v>
      </c>
      <c r="L437" s="5"/>
      <c r="M437" s="8"/>
    </row>
    <row r="438" spans="1:13" ht="15.75" customHeight="1" x14ac:dyDescent="0.25">
      <c r="A438" s="76">
        <v>44</v>
      </c>
      <c r="B438" s="94" t="s">
        <v>2008</v>
      </c>
      <c r="C438" s="9">
        <f t="array" ref="C438">SUMPRODUCT(1/COUNTIF(C439:C441,C439:C441))</f>
        <v>2</v>
      </c>
      <c r="D438" s="3"/>
      <c r="E438" s="9">
        <f>SUM(F438:H438)</f>
        <v>3</v>
      </c>
      <c r="F438" s="3">
        <f t="shared" ref="F438:H438" si="69">COUNTA(F439:F441)</f>
        <v>3</v>
      </c>
      <c r="G438" s="3">
        <f t="shared" si="69"/>
        <v>0</v>
      </c>
      <c r="H438" s="3">
        <f t="shared" si="69"/>
        <v>0</v>
      </c>
      <c r="I438" s="3"/>
      <c r="J438" s="3"/>
      <c r="K438" s="3"/>
      <c r="L438" s="3"/>
      <c r="M438" s="8"/>
    </row>
    <row r="439" spans="1:13" ht="15.75" customHeight="1" x14ac:dyDescent="0.25">
      <c r="A439" s="5" t="s">
        <v>3295</v>
      </c>
      <c r="B439" s="80" t="s">
        <v>3296</v>
      </c>
      <c r="C439" s="5" t="s">
        <v>3297</v>
      </c>
      <c r="D439" s="5" t="s">
        <v>3298</v>
      </c>
      <c r="E439" s="14" t="s">
        <v>26</v>
      </c>
      <c r="F439" s="5" t="s">
        <v>13</v>
      </c>
      <c r="G439" s="5"/>
      <c r="H439" s="5"/>
      <c r="I439" s="81" t="s">
        <v>3299</v>
      </c>
      <c r="J439" s="5">
        <v>2022</v>
      </c>
      <c r="K439" s="5" t="s">
        <v>2759</v>
      </c>
      <c r="L439" s="5"/>
      <c r="M439" s="8"/>
    </row>
    <row r="440" spans="1:13" ht="15.75" customHeight="1" x14ac:dyDescent="0.25">
      <c r="A440" s="5" t="s">
        <v>3300</v>
      </c>
      <c r="B440" s="80" t="s">
        <v>3301</v>
      </c>
      <c r="C440" s="5" t="s">
        <v>3297</v>
      </c>
      <c r="D440" s="5" t="s">
        <v>3298</v>
      </c>
      <c r="E440" s="14" t="s">
        <v>26</v>
      </c>
      <c r="F440" s="5" t="s">
        <v>13</v>
      </c>
      <c r="G440" s="5"/>
      <c r="H440" s="5"/>
      <c r="I440" s="81" t="s">
        <v>3299</v>
      </c>
      <c r="J440" s="5">
        <v>2022</v>
      </c>
      <c r="K440" s="5" t="s">
        <v>2759</v>
      </c>
      <c r="L440" s="5"/>
      <c r="M440" s="8"/>
    </row>
    <row r="441" spans="1:13" ht="15.75" customHeight="1" x14ac:dyDescent="0.25">
      <c r="A441" s="5" t="s">
        <v>3302</v>
      </c>
      <c r="B441" s="80" t="s">
        <v>3303</v>
      </c>
      <c r="C441" s="5" t="s">
        <v>3304</v>
      </c>
      <c r="D441" s="5" t="s">
        <v>3305</v>
      </c>
      <c r="E441" s="14" t="s">
        <v>26</v>
      </c>
      <c r="F441" s="5" t="s">
        <v>13</v>
      </c>
      <c r="G441" s="5"/>
      <c r="H441" s="5"/>
      <c r="I441" s="81" t="s">
        <v>3306</v>
      </c>
      <c r="J441" s="5">
        <v>2022</v>
      </c>
      <c r="K441" s="5" t="s">
        <v>2759</v>
      </c>
      <c r="L441" s="5"/>
      <c r="M441" s="8"/>
    </row>
    <row r="442" spans="1:13" ht="15.75" customHeight="1" x14ac:dyDescent="0.25">
      <c r="A442" s="76">
        <v>45</v>
      </c>
      <c r="B442" s="94" t="s">
        <v>2073</v>
      </c>
      <c r="C442" s="9">
        <f t="array" ref="C442">SUMPRODUCT(1/COUNTIF(C443:C448,C443:C448))</f>
        <v>1.9999999999999998</v>
      </c>
      <c r="D442" s="3"/>
      <c r="E442" s="9">
        <f>SUM(F442:H442)</f>
        <v>6</v>
      </c>
      <c r="F442" s="3">
        <f t="shared" ref="F442:H442" si="70">COUNTA(F443:F448)</f>
        <v>1</v>
      </c>
      <c r="G442" s="3">
        <f t="shared" si="70"/>
        <v>5</v>
      </c>
      <c r="H442" s="3">
        <f t="shared" si="70"/>
        <v>0</v>
      </c>
      <c r="I442" s="3"/>
      <c r="J442" s="3"/>
      <c r="K442" s="3"/>
      <c r="L442" s="3"/>
      <c r="M442" s="8"/>
    </row>
    <row r="443" spans="1:13" ht="15.75" customHeight="1" x14ac:dyDescent="0.25">
      <c r="A443" s="91" t="s">
        <v>3307</v>
      </c>
      <c r="B443" s="80" t="s">
        <v>3308</v>
      </c>
      <c r="C443" s="5" t="s">
        <v>3309</v>
      </c>
      <c r="D443" s="5" t="s">
        <v>3310</v>
      </c>
      <c r="E443" s="14" t="s">
        <v>26</v>
      </c>
      <c r="F443" s="5"/>
      <c r="G443" s="5" t="s">
        <v>14</v>
      </c>
      <c r="H443" s="3"/>
      <c r="I443" s="81" t="s">
        <v>2077</v>
      </c>
      <c r="J443" s="5">
        <v>2020</v>
      </c>
      <c r="K443" s="5" t="s">
        <v>2397</v>
      </c>
      <c r="L443" s="3"/>
      <c r="M443" s="8"/>
    </row>
    <row r="444" spans="1:13" ht="15.75" customHeight="1" x14ac:dyDescent="0.25">
      <c r="A444" s="91" t="s">
        <v>3311</v>
      </c>
      <c r="B444" s="80" t="s">
        <v>3312</v>
      </c>
      <c r="C444" s="5" t="s">
        <v>3313</v>
      </c>
      <c r="D444" s="5" t="s">
        <v>3310</v>
      </c>
      <c r="E444" s="14" t="s">
        <v>26</v>
      </c>
      <c r="F444" s="5" t="s">
        <v>13</v>
      </c>
      <c r="G444" s="3"/>
      <c r="H444" s="3"/>
      <c r="I444" s="81" t="s">
        <v>3314</v>
      </c>
      <c r="J444" s="5">
        <v>2020</v>
      </c>
      <c r="K444" s="5" t="s">
        <v>2397</v>
      </c>
      <c r="L444" s="3"/>
      <c r="M444" s="8"/>
    </row>
    <row r="445" spans="1:13" ht="15.75" customHeight="1" x14ac:dyDescent="0.25">
      <c r="A445" s="91" t="s">
        <v>3315</v>
      </c>
      <c r="B445" s="80" t="s">
        <v>3316</v>
      </c>
      <c r="C445" s="5" t="s">
        <v>3309</v>
      </c>
      <c r="D445" s="5" t="s">
        <v>2076</v>
      </c>
      <c r="E445" s="14" t="s">
        <v>26</v>
      </c>
      <c r="F445" s="5"/>
      <c r="G445" s="5" t="s">
        <v>14</v>
      </c>
      <c r="H445" s="5"/>
      <c r="I445" s="81" t="s">
        <v>2077</v>
      </c>
      <c r="J445" s="5">
        <v>2022</v>
      </c>
      <c r="K445" s="5" t="s">
        <v>2759</v>
      </c>
      <c r="L445" s="5"/>
      <c r="M445" s="8"/>
    </row>
    <row r="446" spans="1:13" ht="15.75" customHeight="1" x14ac:dyDescent="0.25">
      <c r="A446" s="91" t="s">
        <v>3317</v>
      </c>
      <c r="B446" s="80" t="s">
        <v>3318</v>
      </c>
      <c r="C446" s="5" t="s">
        <v>3309</v>
      </c>
      <c r="D446" s="5" t="s">
        <v>2076</v>
      </c>
      <c r="E446" s="14" t="s">
        <v>26</v>
      </c>
      <c r="F446" s="5"/>
      <c r="G446" s="5" t="s">
        <v>14</v>
      </c>
      <c r="H446" s="5"/>
      <c r="I446" s="81" t="s">
        <v>2077</v>
      </c>
      <c r="J446" s="5">
        <v>2022</v>
      </c>
      <c r="K446" s="5" t="s">
        <v>2759</v>
      </c>
      <c r="L446" s="5"/>
      <c r="M446" s="8"/>
    </row>
    <row r="447" spans="1:13" ht="15.75" customHeight="1" x14ac:dyDescent="0.25">
      <c r="A447" s="91" t="s">
        <v>3319</v>
      </c>
      <c r="B447" s="80" t="s">
        <v>3320</v>
      </c>
      <c r="C447" s="5" t="s">
        <v>3309</v>
      </c>
      <c r="D447" s="5" t="s">
        <v>2076</v>
      </c>
      <c r="E447" s="14" t="s">
        <v>26</v>
      </c>
      <c r="F447" s="5"/>
      <c r="G447" s="5" t="s">
        <v>14</v>
      </c>
      <c r="H447" s="5"/>
      <c r="I447" s="81" t="s">
        <v>2077</v>
      </c>
      <c r="J447" s="5">
        <v>2022</v>
      </c>
      <c r="K447" s="5" t="s">
        <v>2759</v>
      </c>
      <c r="L447" s="5"/>
      <c r="M447" s="8"/>
    </row>
    <row r="448" spans="1:13" ht="15.75" customHeight="1" x14ac:dyDescent="0.25">
      <c r="A448" s="91" t="s">
        <v>3321</v>
      </c>
      <c r="B448" s="80" t="s">
        <v>3322</v>
      </c>
      <c r="C448" s="5" t="s">
        <v>3309</v>
      </c>
      <c r="D448" s="5" t="s">
        <v>2076</v>
      </c>
      <c r="E448" s="14" t="s">
        <v>26</v>
      </c>
      <c r="F448" s="5"/>
      <c r="G448" s="5" t="s">
        <v>14</v>
      </c>
      <c r="H448" s="5"/>
      <c r="I448" s="81" t="s">
        <v>2077</v>
      </c>
      <c r="J448" s="5">
        <v>2022</v>
      </c>
      <c r="K448" s="5" t="s">
        <v>2759</v>
      </c>
      <c r="L448" s="5"/>
      <c r="M448" s="8"/>
    </row>
    <row r="449" spans="1:13" ht="15.75" customHeight="1" x14ac:dyDescent="0.25">
      <c r="A449" s="5" t="s">
        <v>3323</v>
      </c>
      <c r="B449" s="80" t="s">
        <v>3324</v>
      </c>
      <c r="C449" s="5" t="s">
        <v>3325</v>
      </c>
      <c r="D449" s="5" t="s">
        <v>3326</v>
      </c>
      <c r="E449" s="14" t="s">
        <v>26</v>
      </c>
      <c r="F449" s="5" t="s">
        <v>13</v>
      </c>
      <c r="G449" s="3"/>
      <c r="H449" s="3"/>
      <c r="I449" s="81" t="s">
        <v>3327</v>
      </c>
      <c r="J449" s="5">
        <v>2020</v>
      </c>
      <c r="K449" s="5" t="s">
        <v>2397</v>
      </c>
      <c r="L449" s="3"/>
      <c r="M449" s="8"/>
    </row>
    <row r="450" spans="1:13" ht="15.75" customHeight="1" x14ac:dyDescent="0.25">
      <c r="A450" s="5" t="s">
        <v>3328</v>
      </c>
      <c r="B450" s="80" t="s">
        <v>3329</v>
      </c>
      <c r="C450" s="5" t="s">
        <v>3330</v>
      </c>
      <c r="D450" s="5" t="s">
        <v>3326</v>
      </c>
      <c r="E450" s="14" t="s">
        <v>26</v>
      </c>
      <c r="F450" s="5" t="s">
        <v>13</v>
      </c>
      <c r="G450" s="3"/>
      <c r="H450" s="3"/>
      <c r="I450" s="81" t="s">
        <v>2118</v>
      </c>
      <c r="J450" s="5">
        <v>2020</v>
      </c>
      <c r="K450" s="5" t="s">
        <v>2397</v>
      </c>
      <c r="L450" s="3"/>
      <c r="M450" s="8"/>
    </row>
    <row r="451" spans="1:13" ht="15.75" customHeight="1" x14ac:dyDescent="0.25">
      <c r="A451" s="5" t="s">
        <v>3331</v>
      </c>
      <c r="B451" s="80" t="s">
        <v>3332</v>
      </c>
      <c r="C451" s="5" t="s">
        <v>3330</v>
      </c>
      <c r="D451" s="5" t="s">
        <v>3326</v>
      </c>
      <c r="E451" s="14" t="s">
        <v>26</v>
      </c>
      <c r="F451" s="5" t="s">
        <v>13</v>
      </c>
      <c r="G451" s="3"/>
      <c r="H451" s="3"/>
      <c r="I451" s="81" t="s">
        <v>2118</v>
      </c>
      <c r="J451" s="5">
        <v>2020</v>
      </c>
      <c r="K451" s="5" t="s">
        <v>2397</v>
      </c>
      <c r="L451" s="3"/>
      <c r="M451" s="8"/>
    </row>
    <row r="452" spans="1:13" ht="15.75" customHeight="1" x14ac:dyDescent="0.25">
      <c r="A452" s="5" t="s">
        <v>3333</v>
      </c>
      <c r="B452" s="80" t="s">
        <v>3334</v>
      </c>
      <c r="C452" s="5" t="s">
        <v>3330</v>
      </c>
      <c r="D452" s="5" t="s">
        <v>3326</v>
      </c>
      <c r="E452" s="14" t="s">
        <v>26</v>
      </c>
      <c r="F452" s="5" t="s">
        <v>13</v>
      </c>
      <c r="G452" s="3"/>
      <c r="H452" s="3"/>
      <c r="I452" s="81" t="s">
        <v>2118</v>
      </c>
      <c r="J452" s="5">
        <v>2020</v>
      </c>
      <c r="K452" s="5" t="s">
        <v>2397</v>
      </c>
      <c r="L452" s="3"/>
      <c r="M452" s="8"/>
    </row>
    <row r="453" spans="1:13" ht="15.75" customHeight="1" x14ac:dyDescent="0.25">
      <c r="A453" s="5" t="s">
        <v>3335</v>
      </c>
      <c r="B453" s="80" t="s">
        <v>3336</v>
      </c>
      <c r="C453" s="5" t="s">
        <v>3337</v>
      </c>
      <c r="D453" s="5" t="s">
        <v>3326</v>
      </c>
      <c r="E453" s="14" t="s">
        <v>26</v>
      </c>
      <c r="F453" s="5" t="s">
        <v>13</v>
      </c>
      <c r="G453" s="3"/>
      <c r="H453" s="3"/>
      <c r="I453" s="81" t="s">
        <v>3338</v>
      </c>
      <c r="J453" s="5">
        <v>2021</v>
      </c>
      <c r="K453" s="3"/>
      <c r="L453" s="3"/>
      <c r="M453" s="8"/>
    </row>
    <row r="454" spans="1:13" ht="15.75" customHeight="1" x14ac:dyDescent="0.25">
      <c r="A454" s="3">
        <v>49</v>
      </c>
      <c r="B454" s="88" t="s">
        <v>2172</v>
      </c>
      <c r="C454" s="9">
        <f t="array" ref="C454">SUMPRODUCT(1/COUNTIF(C455:C457,C455:C457))</f>
        <v>3</v>
      </c>
      <c r="D454" s="3"/>
      <c r="E454" s="9">
        <f>SUM(F454:H454)</f>
        <v>3</v>
      </c>
      <c r="F454" s="3">
        <f t="shared" ref="F454:H454" si="71">COUNTA(F455:F457)</f>
        <v>3</v>
      </c>
      <c r="G454" s="3">
        <f t="shared" si="71"/>
        <v>0</v>
      </c>
      <c r="H454" s="3">
        <f t="shared" si="71"/>
        <v>0</v>
      </c>
      <c r="I454" s="3"/>
      <c r="J454" s="3"/>
      <c r="K454" s="3"/>
      <c r="L454" s="3"/>
      <c r="M454" s="8"/>
    </row>
    <row r="455" spans="1:13" ht="15.75" customHeight="1" x14ac:dyDescent="0.25">
      <c r="A455" s="5" t="s">
        <v>3339</v>
      </c>
      <c r="B455" s="80" t="s">
        <v>3340</v>
      </c>
      <c r="C455" s="5" t="s">
        <v>3341</v>
      </c>
      <c r="D455" s="5" t="s">
        <v>3342</v>
      </c>
      <c r="E455" s="14" t="s">
        <v>26</v>
      </c>
      <c r="F455" s="5" t="s">
        <v>13</v>
      </c>
      <c r="G455" s="5"/>
      <c r="H455" s="5"/>
      <c r="I455" s="5" t="s">
        <v>3343</v>
      </c>
      <c r="J455" s="5">
        <v>2022</v>
      </c>
      <c r="K455" s="5" t="s">
        <v>2759</v>
      </c>
      <c r="L455" s="5"/>
      <c r="M455" s="8"/>
    </row>
    <row r="456" spans="1:13" ht="15.75" customHeight="1" x14ac:dyDescent="0.25">
      <c r="A456" s="5" t="s">
        <v>3344</v>
      </c>
      <c r="B456" s="80" t="s">
        <v>3345</v>
      </c>
      <c r="C456" s="5" t="s">
        <v>3346</v>
      </c>
      <c r="D456" s="5" t="s">
        <v>3347</v>
      </c>
      <c r="E456" s="14" t="s">
        <v>26</v>
      </c>
      <c r="F456" s="5" t="s">
        <v>13</v>
      </c>
      <c r="G456" s="5"/>
      <c r="H456" s="5"/>
      <c r="I456" s="5">
        <v>782622679</v>
      </c>
      <c r="J456" s="5">
        <v>2022</v>
      </c>
      <c r="K456" s="5" t="s">
        <v>2759</v>
      </c>
      <c r="L456" s="5"/>
      <c r="M456" s="8"/>
    </row>
    <row r="457" spans="1:13" ht="15.75" customHeight="1" x14ac:dyDescent="0.25">
      <c r="A457" s="5" t="s">
        <v>3348</v>
      </c>
      <c r="B457" s="80" t="s">
        <v>3349</v>
      </c>
      <c r="C457" s="5" t="s">
        <v>3350</v>
      </c>
      <c r="D457" s="5" t="s">
        <v>3351</v>
      </c>
      <c r="E457" s="14" t="s">
        <v>26</v>
      </c>
      <c r="F457" s="5" t="s">
        <v>13</v>
      </c>
      <c r="G457" s="5"/>
      <c r="H457" s="5"/>
      <c r="I457" s="81" t="s">
        <v>3352</v>
      </c>
      <c r="J457" s="5">
        <v>2022</v>
      </c>
      <c r="K457" s="5" t="s">
        <v>2759</v>
      </c>
      <c r="L457" s="5"/>
      <c r="M457" s="8"/>
    </row>
    <row r="458" spans="1:13" ht="15.75" customHeight="1" x14ac:dyDescent="0.25">
      <c r="A458" s="76">
        <v>50</v>
      </c>
      <c r="B458" s="94" t="s">
        <v>2180</v>
      </c>
      <c r="C458" s="9">
        <f t="array" ref="C458">SUMPRODUCT(1/COUNTIF(C459,C459))</f>
        <v>1</v>
      </c>
      <c r="D458" s="3"/>
      <c r="E458" s="9">
        <f>SUM(F458:H458)</f>
        <v>1</v>
      </c>
      <c r="F458" s="3">
        <f t="shared" ref="F458:H458" si="72">COUNTA(F459)</f>
        <v>1</v>
      </c>
      <c r="G458" s="3">
        <f t="shared" si="72"/>
        <v>0</v>
      </c>
      <c r="H458" s="3">
        <f t="shared" si="72"/>
        <v>0</v>
      </c>
      <c r="I458" s="3"/>
      <c r="J458" s="1"/>
      <c r="K458" s="3"/>
      <c r="L458" s="3"/>
      <c r="M458" s="8"/>
    </row>
    <row r="459" spans="1:13" ht="15.75" customHeight="1" x14ac:dyDescent="0.25">
      <c r="A459" s="5" t="s">
        <v>3353</v>
      </c>
      <c r="B459" s="80" t="s">
        <v>3354</v>
      </c>
      <c r="C459" s="5" t="s">
        <v>3355</v>
      </c>
      <c r="D459" s="5" t="s">
        <v>3356</v>
      </c>
      <c r="E459" s="14" t="s">
        <v>26</v>
      </c>
      <c r="F459" s="5" t="s">
        <v>13</v>
      </c>
      <c r="G459" s="5"/>
      <c r="H459" s="5"/>
      <c r="I459" s="81" t="s">
        <v>3357</v>
      </c>
      <c r="J459" s="5">
        <v>2022</v>
      </c>
      <c r="K459" s="5" t="s">
        <v>2759</v>
      </c>
      <c r="L459" s="5"/>
      <c r="M459" s="8"/>
    </row>
    <row r="460" spans="1:13" ht="15.75" customHeight="1" x14ac:dyDescent="0.25">
      <c r="A460" s="76">
        <v>51</v>
      </c>
      <c r="B460" s="94" t="s">
        <v>2181</v>
      </c>
      <c r="C460" s="9" t="e">
        <f t="array" ref="C460">SUMPRODUCT(1/COUNTIF(#REF!,#REF!))</f>
        <v>#REF!</v>
      </c>
      <c r="D460" s="3"/>
      <c r="E460" s="9">
        <f>SUM(F460:H460)</f>
        <v>2</v>
      </c>
      <c r="F460" s="3">
        <f t="shared" ref="F460:H460" si="73">COUNTA(F461:F462)</f>
        <v>0</v>
      </c>
      <c r="G460" s="3">
        <f t="shared" si="73"/>
        <v>2</v>
      </c>
      <c r="H460" s="3">
        <f t="shared" si="73"/>
        <v>0</v>
      </c>
      <c r="I460" s="3"/>
      <c r="J460" s="1"/>
      <c r="K460" s="3"/>
      <c r="L460" s="3"/>
      <c r="M460" s="8"/>
    </row>
    <row r="461" spans="1:13" ht="15.75" customHeight="1" x14ac:dyDescent="0.25">
      <c r="A461" s="5" t="s">
        <v>3358</v>
      </c>
      <c r="B461" s="161" t="s">
        <v>3359</v>
      </c>
      <c r="C461" s="161" t="s">
        <v>3360</v>
      </c>
      <c r="D461" s="161" t="s">
        <v>3361</v>
      </c>
      <c r="E461" s="14" t="s">
        <v>26</v>
      </c>
      <c r="F461" s="5"/>
      <c r="G461" s="5" t="s">
        <v>14</v>
      </c>
      <c r="H461" s="5"/>
      <c r="I461" s="5"/>
      <c r="J461" s="5">
        <v>2021</v>
      </c>
      <c r="K461" s="5"/>
      <c r="L461" s="5"/>
      <c r="M461" s="8"/>
    </row>
    <row r="462" spans="1:13" ht="15.75" customHeight="1" x14ac:dyDescent="0.25">
      <c r="A462" s="5" t="s">
        <v>3362</v>
      </c>
      <c r="B462" s="161" t="s">
        <v>3363</v>
      </c>
      <c r="C462" s="161" t="s">
        <v>3360</v>
      </c>
      <c r="D462" s="161" t="s">
        <v>3361</v>
      </c>
      <c r="E462" s="14" t="s">
        <v>26</v>
      </c>
      <c r="F462" s="5"/>
      <c r="G462" s="5" t="s">
        <v>14</v>
      </c>
      <c r="H462" s="5"/>
      <c r="I462" s="5"/>
      <c r="J462" s="5">
        <v>2021</v>
      </c>
      <c r="K462" s="5"/>
      <c r="L462" s="5"/>
      <c r="M462" s="8"/>
    </row>
    <row r="463" spans="1:13" ht="15.75" customHeight="1" x14ac:dyDescent="0.25">
      <c r="A463" s="76">
        <v>52</v>
      </c>
      <c r="B463" s="94" t="s">
        <v>2192</v>
      </c>
      <c r="C463" s="9">
        <f t="array" ref="C463">SUMPRODUCT(1/COUNTIF(C464:C465,C464:C465))</f>
        <v>1</v>
      </c>
      <c r="D463" s="3"/>
      <c r="E463" s="9">
        <f>SUM(F463:H463)</f>
        <v>2</v>
      </c>
      <c r="F463" s="3">
        <f t="shared" ref="F463:H463" si="74">COUNTA(F464:F465)</f>
        <v>2</v>
      </c>
      <c r="G463" s="3">
        <f t="shared" si="74"/>
        <v>0</v>
      </c>
      <c r="H463" s="3">
        <f t="shared" si="74"/>
        <v>0</v>
      </c>
      <c r="I463" s="3"/>
      <c r="J463" s="1"/>
      <c r="K463" s="3"/>
      <c r="L463" s="3"/>
      <c r="M463" s="8"/>
    </row>
    <row r="464" spans="1:13" ht="15.75" customHeight="1" x14ac:dyDescent="0.25">
      <c r="A464" s="91" t="s">
        <v>3364</v>
      </c>
      <c r="B464" s="80" t="s">
        <v>3365</v>
      </c>
      <c r="C464" s="5" t="s">
        <v>3366</v>
      </c>
      <c r="D464" s="5" t="s">
        <v>2195</v>
      </c>
      <c r="E464" s="14" t="s">
        <v>26</v>
      </c>
      <c r="F464" s="5" t="s">
        <v>13</v>
      </c>
      <c r="G464" s="3"/>
      <c r="H464" s="3"/>
      <c r="I464" s="81" t="s">
        <v>3367</v>
      </c>
      <c r="J464" s="5">
        <v>2020</v>
      </c>
      <c r="K464" s="5" t="s">
        <v>2397</v>
      </c>
      <c r="L464" s="3"/>
      <c r="M464" s="8"/>
    </row>
    <row r="465" spans="1:13" ht="15.75" customHeight="1" x14ac:dyDescent="0.25">
      <c r="A465" s="5" t="s">
        <v>3368</v>
      </c>
      <c r="B465" s="80" t="s">
        <v>3369</v>
      </c>
      <c r="C465" s="5" t="s">
        <v>3366</v>
      </c>
      <c r="D465" s="5" t="s">
        <v>2195</v>
      </c>
      <c r="E465" s="14" t="s">
        <v>26</v>
      </c>
      <c r="F465" s="5" t="s">
        <v>13</v>
      </c>
      <c r="G465" s="3"/>
      <c r="H465" s="3"/>
      <c r="I465" s="81" t="s">
        <v>3367</v>
      </c>
      <c r="J465" s="5">
        <v>2020</v>
      </c>
      <c r="K465" s="5" t="s">
        <v>2397</v>
      </c>
      <c r="L465" s="3"/>
      <c r="M465" s="8"/>
    </row>
    <row r="466" spans="1:13" ht="15.75" customHeight="1" x14ac:dyDescent="0.25">
      <c r="A466" s="76">
        <v>53</v>
      </c>
      <c r="B466" s="94" t="s">
        <v>2201</v>
      </c>
      <c r="C466" s="9">
        <f t="array" ref="C466">SUMPRODUCT(1/COUNTIF(C467:C471,C467:C471))</f>
        <v>3</v>
      </c>
      <c r="D466" s="3"/>
      <c r="E466" s="9">
        <f>SUM(F466:H466)</f>
        <v>5</v>
      </c>
      <c r="F466" s="3">
        <f t="shared" ref="F466:H466" si="75">COUNTA(F467:F471)</f>
        <v>5</v>
      </c>
      <c r="G466" s="3">
        <f t="shared" si="75"/>
        <v>0</v>
      </c>
      <c r="H466" s="3">
        <f t="shared" si="75"/>
        <v>0</v>
      </c>
      <c r="I466" s="3"/>
      <c r="J466" s="3"/>
      <c r="K466" s="3"/>
      <c r="L466" s="3"/>
      <c r="M466" s="8"/>
    </row>
    <row r="467" spans="1:13" ht="15.75" customHeight="1" x14ac:dyDescent="0.25">
      <c r="A467" s="5" t="s">
        <v>3370</v>
      </c>
      <c r="B467" s="80" t="s">
        <v>3371</v>
      </c>
      <c r="C467" s="5" t="s">
        <v>3372</v>
      </c>
      <c r="D467" s="5" t="s">
        <v>2204</v>
      </c>
      <c r="E467" s="14" t="s">
        <v>26</v>
      </c>
      <c r="F467" s="5" t="s">
        <v>13</v>
      </c>
      <c r="G467" s="3"/>
      <c r="H467" s="3"/>
      <c r="I467" s="81" t="s">
        <v>2219</v>
      </c>
      <c r="J467" s="5">
        <v>2021</v>
      </c>
      <c r="K467" s="5" t="s">
        <v>2795</v>
      </c>
      <c r="L467" s="3"/>
      <c r="M467" s="8"/>
    </row>
    <row r="468" spans="1:13" ht="15.75" customHeight="1" x14ac:dyDescent="0.25">
      <c r="A468" s="5" t="s">
        <v>3373</v>
      </c>
      <c r="B468" s="80" t="s">
        <v>3374</v>
      </c>
      <c r="C468" s="5" t="s">
        <v>2203</v>
      </c>
      <c r="D468" s="5" t="s">
        <v>2204</v>
      </c>
      <c r="E468" s="14" t="s">
        <v>26</v>
      </c>
      <c r="F468" s="5" t="s">
        <v>13</v>
      </c>
      <c r="G468" s="5"/>
      <c r="H468" s="5"/>
      <c r="I468" s="81" t="s">
        <v>2205</v>
      </c>
      <c r="J468" s="5">
        <v>2022</v>
      </c>
      <c r="K468" s="5" t="s">
        <v>2759</v>
      </c>
      <c r="L468" s="5" t="s">
        <v>2760</v>
      </c>
      <c r="M468" s="8"/>
    </row>
    <row r="469" spans="1:13" ht="15.75" customHeight="1" x14ac:dyDescent="0.25">
      <c r="A469" s="5" t="s">
        <v>3375</v>
      </c>
      <c r="B469" s="80" t="s">
        <v>3376</v>
      </c>
      <c r="C469" s="5" t="s">
        <v>2203</v>
      </c>
      <c r="D469" s="5" t="s">
        <v>2204</v>
      </c>
      <c r="E469" s="14" t="s">
        <v>26</v>
      </c>
      <c r="F469" s="5" t="s">
        <v>13</v>
      </c>
      <c r="G469" s="5"/>
      <c r="H469" s="5"/>
      <c r="I469" s="81" t="s">
        <v>2205</v>
      </c>
      <c r="J469" s="5">
        <v>2022</v>
      </c>
      <c r="K469" s="5" t="s">
        <v>2759</v>
      </c>
      <c r="L469" s="5"/>
      <c r="M469" s="8"/>
    </row>
    <row r="470" spans="1:13" ht="15.75" customHeight="1" x14ac:dyDescent="0.25">
      <c r="A470" s="5" t="s">
        <v>3377</v>
      </c>
      <c r="B470" s="80" t="s">
        <v>3378</v>
      </c>
      <c r="C470" s="5" t="s">
        <v>3379</v>
      </c>
      <c r="D470" s="5" t="s">
        <v>2204</v>
      </c>
      <c r="E470" s="14" t="s">
        <v>26</v>
      </c>
      <c r="F470" s="5" t="s">
        <v>13</v>
      </c>
      <c r="G470" s="5"/>
      <c r="H470" s="5"/>
      <c r="I470" s="81" t="s">
        <v>2233</v>
      </c>
      <c r="J470" s="5">
        <v>2022</v>
      </c>
      <c r="K470" s="5" t="s">
        <v>2759</v>
      </c>
      <c r="L470" s="5"/>
      <c r="M470" s="8"/>
    </row>
    <row r="471" spans="1:13" ht="15.75" customHeight="1" x14ac:dyDescent="0.25">
      <c r="A471" s="5" t="s">
        <v>3380</v>
      </c>
      <c r="B471" s="80" t="s">
        <v>3381</v>
      </c>
      <c r="C471" s="5" t="s">
        <v>3379</v>
      </c>
      <c r="D471" s="5" t="s">
        <v>2204</v>
      </c>
      <c r="E471" s="14" t="s">
        <v>26</v>
      </c>
      <c r="F471" s="5" t="s">
        <v>13</v>
      </c>
      <c r="G471" s="5"/>
      <c r="H471" s="5"/>
      <c r="I471" s="81" t="s">
        <v>2233</v>
      </c>
      <c r="J471" s="5">
        <v>2022</v>
      </c>
      <c r="K471" s="5" t="s">
        <v>2759</v>
      </c>
      <c r="L471" s="5"/>
      <c r="M471" s="8"/>
    </row>
    <row r="472" spans="1:13" ht="15.75" customHeight="1" x14ac:dyDescent="0.25">
      <c r="A472" s="3">
        <v>54</v>
      </c>
      <c r="B472" s="88" t="s">
        <v>2247</v>
      </c>
      <c r="C472" s="9" t="e">
        <f t="array" ref="C472">SUMPRODUCT(1/COUNTIF(#REF!,#REF!))</f>
        <v>#REF!</v>
      </c>
      <c r="D472" s="3"/>
      <c r="E472" s="9">
        <f t="shared" ref="E472:E474" si="76">SUM(F472:H472)</f>
        <v>3</v>
      </c>
      <c r="F472" s="3">
        <f t="shared" ref="F472:H472" si="77">COUNTA(#REF!)</f>
        <v>1</v>
      </c>
      <c r="G472" s="3">
        <f t="shared" si="77"/>
        <v>1</v>
      </c>
      <c r="H472" s="3">
        <f t="shared" si="77"/>
        <v>1</v>
      </c>
      <c r="I472" s="3"/>
      <c r="J472" s="3"/>
      <c r="K472" s="3"/>
      <c r="L472" s="3"/>
      <c r="M472" s="8"/>
    </row>
    <row r="473" spans="1:13" ht="15.75" customHeight="1" x14ac:dyDescent="0.25">
      <c r="A473" s="3">
        <v>55</v>
      </c>
      <c r="B473" s="88" t="s">
        <v>2269</v>
      </c>
      <c r="C473" s="9" t="e">
        <f t="array" ref="C473">SUMPRODUCT(1/COUNTIF(#REF!,#REF!))</f>
        <v>#REF!</v>
      </c>
      <c r="D473" s="3"/>
      <c r="E473" s="9">
        <f t="shared" si="76"/>
        <v>3</v>
      </c>
      <c r="F473" s="3">
        <f t="shared" ref="F473:H473" si="78">COUNTA(#REF!)</f>
        <v>1</v>
      </c>
      <c r="G473" s="3">
        <f t="shared" si="78"/>
        <v>1</v>
      </c>
      <c r="H473" s="3">
        <f t="shared" si="78"/>
        <v>1</v>
      </c>
      <c r="I473" s="3"/>
      <c r="J473" s="3"/>
      <c r="K473" s="3"/>
      <c r="L473" s="3"/>
      <c r="M473" s="8"/>
    </row>
    <row r="474" spans="1:13" ht="15.75" customHeight="1" x14ac:dyDescent="0.25">
      <c r="A474" s="76">
        <v>56</v>
      </c>
      <c r="B474" s="94" t="s">
        <v>2276</v>
      </c>
      <c r="C474" s="9">
        <f t="array" ref="C474">SUMPRODUCT(1/COUNTIF(C475:C482,C475:C482))</f>
        <v>5</v>
      </c>
      <c r="D474" s="3"/>
      <c r="E474" s="9">
        <f t="shared" si="76"/>
        <v>8</v>
      </c>
      <c r="F474" s="3">
        <f t="shared" ref="F474:H474" si="79">COUNTA(F475:F482)</f>
        <v>5</v>
      </c>
      <c r="G474" s="3">
        <f t="shared" si="79"/>
        <v>3</v>
      </c>
      <c r="H474" s="3">
        <f t="shared" si="79"/>
        <v>0</v>
      </c>
      <c r="I474" s="3"/>
      <c r="J474" s="3"/>
      <c r="K474" s="3"/>
      <c r="L474" s="3"/>
      <c r="M474" s="8"/>
    </row>
    <row r="475" spans="1:13" ht="15.75" customHeight="1" x14ac:dyDescent="0.25">
      <c r="A475" s="91" t="s">
        <v>3382</v>
      </c>
      <c r="B475" s="80" t="s">
        <v>3383</v>
      </c>
      <c r="C475" s="5" t="s">
        <v>3384</v>
      </c>
      <c r="D475" s="5" t="s">
        <v>3385</v>
      </c>
      <c r="E475" s="14" t="s">
        <v>26</v>
      </c>
      <c r="F475" s="5" t="s">
        <v>13</v>
      </c>
      <c r="G475" s="3"/>
      <c r="H475" s="3"/>
      <c r="I475" s="81" t="s">
        <v>3386</v>
      </c>
      <c r="J475" s="5">
        <v>2020</v>
      </c>
      <c r="K475" s="5" t="s">
        <v>2397</v>
      </c>
      <c r="L475" s="3"/>
      <c r="M475" s="8"/>
    </row>
    <row r="476" spans="1:13" ht="15.75" customHeight="1" x14ac:dyDescent="0.25">
      <c r="A476" s="5" t="s">
        <v>3387</v>
      </c>
      <c r="B476" s="80" t="s">
        <v>3388</v>
      </c>
      <c r="C476" s="5" t="s">
        <v>3384</v>
      </c>
      <c r="D476" s="5" t="s">
        <v>3385</v>
      </c>
      <c r="E476" s="14" t="s">
        <v>46</v>
      </c>
      <c r="F476" s="5" t="s">
        <v>13</v>
      </c>
      <c r="G476" s="3"/>
      <c r="H476" s="3"/>
      <c r="I476" s="81" t="s">
        <v>3386</v>
      </c>
      <c r="J476" s="5">
        <v>2021</v>
      </c>
      <c r="K476" s="5" t="s">
        <v>2795</v>
      </c>
      <c r="L476" s="3"/>
      <c r="M476" s="8"/>
    </row>
    <row r="477" spans="1:13" ht="15.75" customHeight="1" x14ac:dyDescent="0.25">
      <c r="A477" s="91" t="s">
        <v>3389</v>
      </c>
      <c r="B477" s="80" t="s">
        <v>3390</v>
      </c>
      <c r="C477" s="5" t="s">
        <v>3391</v>
      </c>
      <c r="D477" s="5" t="s">
        <v>3392</v>
      </c>
      <c r="E477" s="14" t="s">
        <v>26</v>
      </c>
      <c r="F477" s="5"/>
      <c r="G477" s="5" t="s">
        <v>14</v>
      </c>
      <c r="H477" s="5"/>
      <c r="I477" s="81" t="s">
        <v>3393</v>
      </c>
      <c r="J477" s="5">
        <v>2022</v>
      </c>
      <c r="K477" s="5" t="s">
        <v>2759</v>
      </c>
      <c r="L477" s="5" t="s">
        <v>3394</v>
      </c>
      <c r="M477" s="8"/>
    </row>
    <row r="478" spans="1:13" ht="15.75" customHeight="1" x14ac:dyDescent="0.25">
      <c r="A478" s="5" t="s">
        <v>3395</v>
      </c>
      <c r="B478" s="80" t="s">
        <v>3396</v>
      </c>
      <c r="C478" s="5" t="s">
        <v>3391</v>
      </c>
      <c r="D478" s="5" t="s">
        <v>3392</v>
      </c>
      <c r="E478" s="14" t="s">
        <v>26</v>
      </c>
      <c r="F478" s="5"/>
      <c r="G478" s="5" t="s">
        <v>14</v>
      </c>
      <c r="H478" s="5"/>
      <c r="I478" s="81" t="s">
        <v>3393</v>
      </c>
      <c r="J478" s="5">
        <v>2022</v>
      </c>
      <c r="K478" s="5" t="s">
        <v>2759</v>
      </c>
      <c r="L478" s="5"/>
      <c r="M478" s="8"/>
    </row>
    <row r="479" spans="1:13" ht="15.75" customHeight="1" x14ac:dyDescent="0.25">
      <c r="A479" s="91" t="s">
        <v>3397</v>
      </c>
      <c r="B479" s="80" t="s">
        <v>3398</v>
      </c>
      <c r="C479" s="5" t="s">
        <v>3399</v>
      </c>
      <c r="D479" s="5" t="s">
        <v>3400</v>
      </c>
      <c r="E479" s="14" t="s">
        <v>26</v>
      </c>
      <c r="F479" s="5"/>
      <c r="G479" s="5" t="s">
        <v>14</v>
      </c>
      <c r="H479" s="5"/>
      <c r="I479" s="5" t="s">
        <v>3401</v>
      </c>
      <c r="J479" s="5">
        <v>2022</v>
      </c>
      <c r="K479" s="5" t="s">
        <v>2759</v>
      </c>
      <c r="L479" s="5" t="s">
        <v>3402</v>
      </c>
      <c r="M479" s="8"/>
    </row>
    <row r="480" spans="1:13" ht="15.75" customHeight="1" x14ac:dyDescent="0.25">
      <c r="A480" s="5" t="s">
        <v>3403</v>
      </c>
      <c r="B480" s="80" t="s">
        <v>3404</v>
      </c>
      <c r="C480" s="5" t="s">
        <v>3405</v>
      </c>
      <c r="D480" s="5" t="s">
        <v>3406</v>
      </c>
      <c r="E480" s="14" t="s">
        <v>26</v>
      </c>
      <c r="F480" s="5" t="s">
        <v>13</v>
      </c>
      <c r="G480" s="5"/>
      <c r="H480" s="5"/>
      <c r="I480" s="5" t="s">
        <v>3407</v>
      </c>
      <c r="J480" s="5">
        <v>2022</v>
      </c>
      <c r="K480" s="5" t="s">
        <v>2759</v>
      </c>
      <c r="L480" s="5"/>
      <c r="M480" s="8"/>
    </row>
    <row r="481" spans="1:13" ht="15.75" customHeight="1" x14ac:dyDescent="0.25">
      <c r="A481" s="91" t="s">
        <v>3408</v>
      </c>
      <c r="B481" s="80" t="s">
        <v>3409</v>
      </c>
      <c r="C481" s="5" t="s">
        <v>3410</v>
      </c>
      <c r="D481" s="5" t="s">
        <v>3411</v>
      </c>
      <c r="E481" s="14" t="s">
        <v>26</v>
      </c>
      <c r="F481" s="5" t="s">
        <v>13</v>
      </c>
      <c r="G481" s="5"/>
      <c r="H481" s="5"/>
      <c r="I481" s="5" t="s">
        <v>3412</v>
      </c>
      <c r="J481" s="5">
        <v>2022</v>
      </c>
      <c r="K481" s="5" t="s">
        <v>2759</v>
      </c>
      <c r="L481" s="5"/>
      <c r="M481" s="8"/>
    </row>
    <row r="482" spans="1:13" ht="15.75" customHeight="1" x14ac:dyDescent="0.25">
      <c r="A482" s="5" t="s">
        <v>3413</v>
      </c>
      <c r="B482" s="80" t="s">
        <v>3414</v>
      </c>
      <c r="C482" s="5" t="s">
        <v>3410</v>
      </c>
      <c r="D482" s="5" t="s">
        <v>3411</v>
      </c>
      <c r="E482" s="14" t="s">
        <v>26</v>
      </c>
      <c r="F482" s="5" t="s">
        <v>13</v>
      </c>
      <c r="G482" s="5"/>
      <c r="H482" s="5"/>
      <c r="I482" s="5" t="s">
        <v>3412</v>
      </c>
      <c r="J482" s="5">
        <v>2022</v>
      </c>
      <c r="K482" s="5" t="s">
        <v>2759</v>
      </c>
      <c r="L482" s="5"/>
      <c r="M482" s="8"/>
    </row>
    <row r="483" spans="1:13" ht="15.75" customHeight="1" x14ac:dyDescent="0.25">
      <c r="A483" s="3">
        <v>57</v>
      </c>
      <c r="B483" s="88" t="s">
        <v>2306</v>
      </c>
      <c r="C483" s="9" t="e">
        <f t="array" ref="C483">SUMPRODUCT(1/COUNTIF(#REF!,#REF!))</f>
        <v>#REF!</v>
      </c>
      <c r="D483" s="3"/>
      <c r="E483" s="9">
        <f t="shared" ref="E483:E486" si="80">SUM(F483:H483)</f>
        <v>3</v>
      </c>
      <c r="F483" s="3">
        <f t="shared" ref="F483:H483" si="81">COUNTA(#REF!)</f>
        <v>1</v>
      </c>
      <c r="G483" s="3">
        <f t="shared" si="81"/>
        <v>1</v>
      </c>
      <c r="H483" s="3">
        <f t="shared" si="81"/>
        <v>1</v>
      </c>
      <c r="I483" s="3"/>
      <c r="J483" s="3"/>
      <c r="K483" s="3"/>
      <c r="L483" s="3"/>
      <c r="M483" s="8"/>
    </row>
    <row r="484" spans="1:13" ht="15.75" customHeight="1" x14ac:dyDescent="0.25">
      <c r="A484" s="3">
        <v>58</v>
      </c>
      <c r="B484" s="88" t="s">
        <v>2311</v>
      </c>
      <c r="C484" s="9" t="e">
        <f t="array" ref="C484">SUMPRODUCT(1/COUNTIF(#REF!,#REF!))</f>
        <v>#REF!</v>
      </c>
      <c r="D484" s="3"/>
      <c r="E484" s="9">
        <f t="shared" si="80"/>
        <v>3</v>
      </c>
      <c r="F484" s="3">
        <f t="shared" ref="F484:H484" si="82">COUNTA(#REF!)</f>
        <v>1</v>
      </c>
      <c r="G484" s="3">
        <f t="shared" si="82"/>
        <v>1</v>
      </c>
      <c r="H484" s="3">
        <f t="shared" si="82"/>
        <v>1</v>
      </c>
      <c r="I484" s="3"/>
      <c r="J484" s="3"/>
      <c r="K484" s="3"/>
      <c r="L484" s="3"/>
      <c r="M484" s="8"/>
    </row>
    <row r="485" spans="1:13" ht="15.75" customHeight="1" x14ac:dyDescent="0.25">
      <c r="A485" s="76">
        <v>59</v>
      </c>
      <c r="B485" s="94" t="s">
        <v>2316</v>
      </c>
      <c r="C485" s="9" t="e">
        <f t="array" ref="C485">SUMPRODUCT(1/COUNTIF(#REF!,#REF!))</f>
        <v>#REF!</v>
      </c>
      <c r="D485" s="3"/>
      <c r="E485" s="9">
        <f t="shared" si="80"/>
        <v>3</v>
      </c>
      <c r="F485" s="3">
        <f t="shared" ref="F485:H485" si="83">COUNTA(#REF!)</f>
        <v>1</v>
      </c>
      <c r="G485" s="3">
        <f t="shared" si="83"/>
        <v>1</v>
      </c>
      <c r="H485" s="3">
        <f t="shared" si="83"/>
        <v>1</v>
      </c>
      <c r="I485" s="3"/>
      <c r="J485" s="3"/>
      <c r="K485" s="3"/>
      <c r="L485" s="3"/>
      <c r="M485" s="8"/>
    </row>
    <row r="486" spans="1:13" ht="15.75" customHeight="1" x14ac:dyDescent="0.25">
      <c r="A486" s="3">
        <v>60</v>
      </c>
      <c r="B486" s="88" t="s">
        <v>2335</v>
      </c>
      <c r="C486" s="9">
        <f t="array" ref="C486">SUMPRODUCT(1/COUNTIF(C487:C488,C487:C488))</f>
        <v>2</v>
      </c>
      <c r="D486" s="3"/>
      <c r="E486" s="9">
        <f t="shared" si="80"/>
        <v>2</v>
      </c>
      <c r="F486" s="3">
        <f t="shared" ref="F486:H486" si="84">COUNTA(F487:F488)</f>
        <v>2</v>
      </c>
      <c r="G486" s="3">
        <f t="shared" si="84"/>
        <v>0</v>
      </c>
      <c r="H486" s="3">
        <f t="shared" si="84"/>
        <v>0</v>
      </c>
      <c r="I486" s="3"/>
      <c r="J486" s="3"/>
      <c r="K486" s="3"/>
      <c r="L486" s="3"/>
      <c r="M486" s="8"/>
    </row>
    <row r="487" spans="1:13" ht="15.75" customHeight="1" x14ac:dyDescent="0.25">
      <c r="A487" s="5" t="s">
        <v>3415</v>
      </c>
      <c r="B487" s="80" t="s">
        <v>3416</v>
      </c>
      <c r="C487" s="5" t="s">
        <v>3417</v>
      </c>
      <c r="D487" s="5" t="s">
        <v>3418</v>
      </c>
      <c r="E487" s="14" t="s">
        <v>26</v>
      </c>
      <c r="F487" s="5" t="s">
        <v>13</v>
      </c>
      <c r="G487" s="5"/>
      <c r="H487" s="5"/>
      <c r="I487" s="5" t="s">
        <v>3419</v>
      </c>
      <c r="J487" s="5">
        <v>2022</v>
      </c>
      <c r="K487" s="5" t="s">
        <v>2759</v>
      </c>
      <c r="L487" s="5"/>
      <c r="M487" s="8"/>
    </row>
    <row r="488" spans="1:13" ht="15.75" customHeight="1" x14ac:dyDescent="0.25">
      <c r="A488" s="5" t="s">
        <v>3420</v>
      </c>
      <c r="B488" s="80" t="s">
        <v>3421</v>
      </c>
      <c r="C488" s="5" t="s">
        <v>3422</v>
      </c>
      <c r="D488" s="5" t="s">
        <v>3418</v>
      </c>
      <c r="E488" s="14" t="s">
        <v>26</v>
      </c>
      <c r="F488" s="5" t="s">
        <v>13</v>
      </c>
      <c r="G488" s="5"/>
      <c r="H488" s="5"/>
      <c r="I488" s="5" t="s">
        <v>3423</v>
      </c>
      <c r="J488" s="5">
        <v>2022</v>
      </c>
      <c r="K488" s="5" t="s">
        <v>2759</v>
      </c>
      <c r="L488" s="5"/>
      <c r="M488" s="8"/>
    </row>
    <row r="489" spans="1:13" ht="15.75" customHeight="1" x14ac:dyDescent="0.25">
      <c r="A489" s="95">
        <v>61</v>
      </c>
      <c r="B489" s="88" t="s">
        <v>2343</v>
      </c>
      <c r="C489" s="9" t="e">
        <f t="array" ref="C489">SUMPRODUCT(1/COUNTIF(#REF!,#REF!))</f>
        <v>#REF!</v>
      </c>
      <c r="D489" s="5"/>
      <c r="E489" s="9">
        <f t="shared" ref="E489:E490" si="85">SUM(F489:H489)</f>
        <v>3</v>
      </c>
      <c r="F489" s="3">
        <f t="shared" ref="F489:H489" si="86">COUNTA(#REF!)</f>
        <v>1</v>
      </c>
      <c r="G489" s="3">
        <f t="shared" si="86"/>
        <v>1</v>
      </c>
      <c r="H489" s="3">
        <f t="shared" si="86"/>
        <v>1</v>
      </c>
      <c r="I489" s="5"/>
      <c r="J489" s="5"/>
      <c r="K489" s="5"/>
      <c r="L489" s="5"/>
      <c r="M489" s="8"/>
    </row>
    <row r="490" spans="1:13" ht="15.75" customHeight="1" x14ac:dyDescent="0.25">
      <c r="A490" s="76">
        <v>62</v>
      </c>
      <c r="B490" s="88" t="s">
        <v>2348</v>
      </c>
      <c r="C490" s="9">
        <f t="array" ref="C490">SUMPRODUCT(1/COUNTIF(C491:C493,C491:C493))</f>
        <v>3</v>
      </c>
      <c r="D490" s="3"/>
      <c r="E490" s="9">
        <f t="shared" si="85"/>
        <v>3</v>
      </c>
      <c r="F490" s="3">
        <f t="shared" ref="F490:H490" si="87">COUNTA(F491:F493)</f>
        <v>3</v>
      </c>
      <c r="G490" s="3">
        <f t="shared" si="87"/>
        <v>0</v>
      </c>
      <c r="H490" s="3">
        <f t="shared" si="87"/>
        <v>0</v>
      </c>
      <c r="I490" s="3"/>
      <c r="J490" s="3"/>
      <c r="K490" s="3"/>
      <c r="L490" s="3"/>
      <c r="M490" s="8"/>
    </row>
    <row r="491" spans="1:13" ht="15.75" customHeight="1" x14ac:dyDescent="0.25">
      <c r="A491" s="5" t="s">
        <v>3424</v>
      </c>
      <c r="B491" s="80" t="s">
        <v>3425</v>
      </c>
      <c r="C491" s="5" t="s">
        <v>3426</v>
      </c>
      <c r="D491" s="5" t="s">
        <v>3427</v>
      </c>
      <c r="E491" s="14" t="s">
        <v>26</v>
      </c>
      <c r="F491" s="5" t="s">
        <v>13</v>
      </c>
      <c r="G491" s="3"/>
      <c r="H491" s="3"/>
      <c r="I491" s="81" t="s">
        <v>2351</v>
      </c>
      <c r="J491" s="5">
        <v>2021</v>
      </c>
      <c r="K491" s="5" t="s">
        <v>2795</v>
      </c>
      <c r="L491" s="3"/>
      <c r="M491" s="8"/>
    </row>
    <row r="492" spans="1:13" ht="15.75" customHeight="1" x14ac:dyDescent="0.25">
      <c r="A492" s="5" t="s">
        <v>3428</v>
      </c>
      <c r="B492" s="80" t="s">
        <v>3429</v>
      </c>
      <c r="C492" s="5" t="s">
        <v>3430</v>
      </c>
      <c r="D492" s="5" t="s">
        <v>3427</v>
      </c>
      <c r="E492" s="14" t="s">
        <v>26</v>
      </c>
      <c r="F492" s="5" t="s">
        <v>13</v>
      </c>
      <c r="G492" s="3"/>
      <c r="H492" s="3"/>
      <c r="I492" s="81" t="s">
        <v>3431</v>
      </c>
      <c r="J492" s="5">
        <v>2021</v>
      </c>
      <c r="K492" s="5" t="s">
        <v>2795</v>
      </c>
      <c r="L492" s="3"/>
      <c r="M492" s="8"/>
    </row>
    <row r="493" spans="1:13" ht="15.75" customHeight="1" x14ac:dyDescent="0.25">
      <c r="A493" s="5" t="s">
        <v>3432</v>
      </c>
      <c r="B493" s="80" t="s">
        <v>3433</v>
      </c>
      <c r="C493" s="5" t="s">
        <v>3434</v>
      </c>
      <c r="D493" s="5" t="s">
        <v>3435</v>
      </c>
      <c r="E493" s="14" t="s">
        <v>26</v>
      </c>
      <c r="F493" s="5" t="s">
        <v>13</v>
      </c>
      <c r="G493" s="5"/>
      <c r="H493" s="5"/>
      <c r="I493" s="5" t="s">
        <v>3436</v>
      </c>
      <c r="J493" s="5">
        <v>2022</v>
      </c>
      <c r="K493" s="5" t="s">
        <v>2759</v>
      </c>
      <c r="L493" s="5"/>
      <c r="M493" s="8"/>
    </row>
    <row r="494" spans="1:13" ht="15.75" customHeight="1" x14ac:dyDescent="0.25">
      <c r="A494" s="3">
        <v>63</v>
      </c>
      <c r="B494" s="88" t="s">
        <v>2352</v>
      </c>
      <c r="C494" s="9">
        <f t="array" ref="C494">SUMPRODUCT(1/COUNTIF(C495,C495))</f>
        <v>1</v>
      </c>
      <c r="D494" s="3"/>
      <c r="E494" s="9">
        <f>SUM(F494:H494)</f>
        <v>1</v>
      </c>
      <c r="F494" s="3">
        <f t="shared" ref="F494:H494" si="88">COUNTA(F495)</f>
        <v>1</v>
      </c>
      <c r="G494" s="3">
        <f t="shared" si="88"/>
        <v>0</v>
      </c>
      <c r="H494" s="3">
        <f t="shared" si="88"/>
        <v>0</v>
      </c>
      <c r="I494" s="3"/>
      <c r="J494" s="3"/>
      <c r="K494" s="3"/>
      <c r="L494" s="3"/>
      <c r="M494" s="8"/>
    </row>
    <row r="495" spans="1:13" ht="15.75" customHeight="1" x14ac:dyDescent="0.25">
      <c r="A495" s="5" t="s">
        <v>3437</v>
      </c>
      <c r="B495" s="80" t="s">
        <v>3438</v>
      </c>
      <c r="C495" s="5" t="s">
        <v>3439</v>
      </c>
      <c r="D495" s="5" t="s">
        <v>3440</v>
      </c>
      <c r="E495" s="14" t="s">
        <v>26</v>
      </c>
      <c r="F495" s="5" t="s">
        <v>13</v>
      </c>
      <c r="G495" s="5"/>
      <c r="H495" s="5"/>
      <c r="I495" s="5" t="s">
        <v>3441</v>
      </c>
      <c r="J495" s="5">
        <v>2022</v>
      </c>
      <c r="K495" s="5" t="s">
        <v>2759</v>
      </c>
      <c r="L495" s="5"/>
      <c r="M495" s="8"/>
    </row>
    <row r="496" spans="1:13" ht="15.75" customHeight="1" x14ac:dyDescent="0.25">
      <c r="A496" s="3">
        <v>64</v>
      </c>
      <c r="B496" s="88" t="s">
        <v>2353</v>
      </c>
      <c r="C496" s="9" t="e">
        <f t="array" ref="C496">SUMPRODUCT(1/COUNTIF(#REF!,#REF!))</f>
        <v>#REF!</v>
      </c>
      <c r="D496" s="3"/>
      <c r="E496" s="9">
        <f t="shared" ref="E496:E498" si="89">SUM(F496:H496)</f>
        <v>3</v>
      </c>
      <c r="F496" s="3">
        <f t="shared" ref="F496:H496" si="90">COUNTA(#REF!)</f>
        <v>1</v>
      </c>
      <c r="G496" s="3">
        <f t="shared" si="90"/>
        <v>1</v>
      </c>
      <c r="H496" s="3">
        <f t="shared" si="90"/>
        <v>1</v>
      </c>
      <c r="I496" s="3"/>
      <c r="J496" s="3"/>
      <c r="K496" s="3"/>
      <c r="L496" s="3"/>
      <c r="M496" s="8"/>
    </row>
    <row r="497" spans="1:13" ht="15.75" customHeight="1" x14ac:dyDescent="0.25">
      <c r="A497" s="3">
        <v>65</v>
      </c>
      <c r="B497" s="88" t="s">
        <v>2358</v>
      </c>
      <c r="C497" s="9" t="e">
        <f t="array" ref="C497">SUMPRODUCT(1/COUNTIF(#REF!,#REF!))</f>
        <v>#REF!</v>
      </c>
      <c r="D497" s="3"/>
      <c r="E497" s="9">
        <f t="shared" si="89"/>
        <v>3</v>
      </c>
      <c r="F497" s="3">
        <f t="shared" ref="F497:H497" si="91">COUNTA(#REF!)</f>
        <v>1</v>
      </c>
      <c r="G497" s="3">
        <f t="shared" si="91"/>
        <v>1</v>
      </c>
      <c r="H497" s="3">
        <f t="shared" si="91"/>
        <v>1</v>
      </c>
      <c r="I497" s="3"/>
      <c r="J497" s="3"/>
      <c r="K497" s="3"/>
      <c r="L497" s="3"/>
      <c r="M497" s="8"/>
    </row>
    <row r="498" spans="1:13" ht="15.75" customHeight="1" x14ac:dyDescent="0.25">
      <c r="A498" s="76">
        <v>66</v>
      </c>
      <c r="B498" s="94" t="s">
        <v>2359</v>
      </c>
      <c r="C498" s="9">
        <f t="array" ref="C498">SUMPRODUCT(1/COUNTIF(C499:C500,C499:C500))</f>
        <v>1</v>
      </c>
      <c r="D498" s="3"/>
      <c r="E498" s="9">
        <f t="shared" si="89"/>
        <v>2</v>
      </c>
      <c r="F498" s="3">
        <f t="shared" ref="F498:H498" si="92">COUNTA(F499:F500)</f>
        <v>2</v>
      </c>
      <c r="G498" s="3">
        <f t="shared" si="92"/>
        <v>0</v>
      </c>
      <c r="H498" s="3">
        <f t="shared" si="92"/>
        <v>0</v>
      </c>
      <c r="I498" s="3"/>
      <c r="J498" s="3"/>
      <c r="K498" s="3"/>
      <c r="L498" s="3"/>
      <c r="M498" s="8"/>
    </row>
    <row r="499" spans="1:13" ht="15.75" customHeight="1" x14ac:dyDescent="0.25">
      <c r="A499" s="5" t="s">
        <v>3442</v>
      </c>
      <c r="B499" s="80" t="s">
        <v>3443</v>
      </c>
      <c r="C499" s="5" t="s">
        <v>3444</v>
      </c>
      <c r="D499" s="5" t="s">
        <v>3445</v>
      </c>
      <c r="E499" s="14" t="s">
        <v>26</v>
      </c>
      <c r="F499" s="5" t="s">
        <v>13</v>
      </c>
      <c r="G499" s="3"/>
      <c r="H499" s="3"/>
      <c r="I499" s="81" t="s">
        <v>3446</v>
      </c>
      <c r="J499" s="5">
        <v>2020</v>
      </c>
      <c r="K499" s="5" t="s">
        <v>2397</v>
      </c>
      <c r="L499" s="3"/>
      <c r="M499" s="8"/>
    </row>
    <row r="500" spans="1:13" ht="15.75" customHeight="1" x14ac:dyDescent="0.25">
      <c r="A500" s="5" t="s">
        <v>3447</v>
      </c>
      <c r="B500" s="80" t="s">
        <v>3448</v>
      </c>
      <c r="C500" s="5" t="s">
        <v>3444</v>
      </c>
      <c r="D500" s="5" t="s">
        <v>3445</v>
      </c>
      <c r="E500" s="14" t="s">
        <v>26</v>
      </c>
      <c r="F500" s="5" t="s">
        <v>13</v>
      </c>
      <c r="G500" s="3"/>
      <c r="H500" s="3"/>
      <c r="I500" s="81" t="s">
        <v>3446</v>
      </c>
      <c r="J500" s="5">
        <v>2021</v>
      </c>
      <c r="K500" s="5" t="s">
        <v>2795</v>
      </c>
      <c r="L500" s="3"/>
      <c r="M500" s="8"/>
    </row>
    <row r="501" spans="1:13" ht="15.75" customHeight="1" x14ac:dyDescent="0.25">
      <c r="A501" s="76">
        <v>67</v>
      </c>
      <c r="B501" s="94" t="s">
        <v>2360</v>
      </c>
      <c r="C501" s="9">
        <f t="array" ref="C501">SUMPRODUCT(1/COUNTIF(C502,C502))</f>
        <v>1</v>
      </c>
      <c r="D501" s="3"/>
      <c r="E501" s="9">
        <f>SUM(F501:H501)</f>
        <v>1</v>
      </c>
      <c r="F501" s="3">
        <f t="shared" ref="F501:H501" si="93">COUNTA(F502)</f>
        <v>1</v>
      </c>
      <c r="G501" s="3">
        <f t="shared" si="93"/>
        <v>0</v>
      </c>
      <c r="H501" s="3">
        <f t="shared" si="93"/>
        <v>0</v>
      </c>
      <c r="I501" s="3"/>
      <c r="J501" s="3"/>
      <c r="K501" s="3"/>
      <c r="L501" s="3"/>
      <c r="M501" s="8"/>
    </row>
    <row r="502" spans="1:13" ht="15.75" customHeight="1" x14ac:dyDescent="0.25">
      <c r="A502" s="5" t="s">
        <v>3449</v>
      </c>
      <c r="B502" s="80" t="s">
        <v>3450</v>
      </c>
      <c r="C502" s="5" t="s">
        <v>3451</v>
      </c>
      <c r="D502" s="5" t="s">
        <v>3452</v>
      </c>
      <c r="E502" s="14" t="s">
        <v>26</v>
      </c>
      <c r="F502" s="5" t="s">
        <v>13</v>
      </c>
      <c r="G502" s="3"/>
      <c r="H502" s="3"/>
      <c r="I502" s="81" t="s">
        <v>3453</v>
      </c>
      <c r="J502" s="5">
        <v>2020</v>
      </c>
      <c r="K502" s="5" t="s">
        <v>2397</v>
      </c>
      <c r="L502" s="3"/>
      <c r="M502" s="8"/>
    </row>
    <row r="503" spans="1:13" ht="15.75" customHeight="1" x14ac:dyDescent="0.25">
      <c r="A503" s="3">
        <v>68</v>
      </c>
      <c r="B503" s="88" t="s">
        <v>2362</v>
      </c>
      <c r="C503" s="5"/>
      <c r="D503" s="5"/>
      <c r="E503" s="162"/>
      <c r="F503" s="3"/>
      <c r="G503" s="3"/>
      <c r="H503" s="3"/>
      <c r="I503" s="5"/>
      <c r="J503" s="5"/>
      <c r="K503" s="5"/>
      <c r="L503" s="3"/>
      <c r="M503" s="1"/>
    </row>
    <row r="504" spans="1:13" ht="15.75" customHeight="1" x14ac:dyDescent="0.25">
      <c r="A504" s="3">
        <v>69</v>
      </c>
      <c r="B504" s="88" t="s">
        <v>2363</v>
      </c>
      <c r="C504" s="5"/>
      <c r="D504" s="5"/>
      <c r="E504" s="162"/>
      <c r="F504" s="3"/>
      <c r="G504" s="3"/>
      <c r="H504" s="3"/>
      <c r="I504" s="5"/>
      <c r="J504" s="5"/>
      <c r="K504" s="5"/>
      <c r="L504" s="3"/>
      <c r="M504" s="1"/>
    </row>
    <row r="505" spans="1:13" ht="15.75" customHeight="1" x14ac:dyDescent="0.25">
      <c r="A505" s="3">
        <v>70</v>
      </c>
      <c r="B505" s="88" t="s">
        <v>2364</v>
      </c>
      <c r="C505" s="5"/>
      <c r="D505" s="5"/>
      <c r="E505" s="162"/>
      <c r="F505" s="3"/>
      <c r="G505" s="3"/>
      <c r="H505" s="3"/>
      <c r="I505" s="5"/>
      <c r="J505" s="5"/>
      <c r="K505" s="5"/>
      <c r="L505" s="3"/>
      <c r="M505" s="1"/>
    </row>
    <row r="506" spans="1:13" ht="15.75" customHeight="1" x14ac:dyDescent="0.25">
      <c r="A506" s="3">
        <v>71</v>
      </c>
      <c r="B506" s="90" t="s">
        <v>2365</v>
      </c>
      <c r="C506" s="5"/>
      <c r="D506" s="5"/>
      <c r="E506" s="162"/>
      <c r="F506" s="3"/>
      <c r="G506" s="3"/>
      <c r="H506" s="3"/>
      <c r="I506" s="5"/>
      <c r="J506" s="5"/>
      <c r="K506" s="5"/>
      <c r="L506" s="3"/>
      <c r="M506" s="1"/>
    </row>
    <row r="507" spans="1:13" ht="15.75" customHeight="1" x14ac:dyDescent="0.25">
      <c r="A507" s="3">
        <v>72</v>
      </c>
      <c r="B507" s="90" t="s">
        <v>2366</v>
      </c>
      <c r="C507" s="5"/>
      <c r="D507" s="5"/>
      <c r="E507" s="162"/>
      <c r="F507" s="3"/>
      <c r="G507" s="3"/>
      <c r="H507" s="3"/>
      <c r="I507" s="5"/>
      <c r="J507" s="5"/>
      <c r="K507" s="5"/>
      <c r="L507" s="3"/>
      <c r="M507" s="1"/>
    </row>
    <row r="508" spans="1:13" ht="15.75" customHeight="1" x14ac:dyDescent="0.25">
      <c r="A508" s="3">
        <v>73</v>
      </c>
      <c r="B508" s="88" t="s">
        <v>2367</v>
      </c>
      <c r="C508" s="5"/>
      <c r="D508" s="5"/>
      <c r="E508" s="162"/>
      <c r="F508" s="3"/>
      <c r="G508" s="3"/>
      <c r="H508" s="3"/>
      <c r="I508" s="5"/>
      <c r="J508" s="5"/>
      <c r="K508" s="5"/>
      <c r="L508" s="3"/>
      <c r="M508" s="1"/>
    </row>
    <row r="509" spans="1:13" ht="15.75" customHeight="1" x14ac:dyDescent="0.25">
      <c r="A509" s="3">
        <v>74</v>
      </c>
      <c r="B509" s="88" t="s">
        <v>2368</v>
      </c>
      <c r="C509" s="5"/>
      <c r="D509" s="5"/>
      <c r="E509" s="162"/>
      <c r="F509" s="3"/>
      <c r="G509" s="3"/>
      <c r="H509" s="3"/>
      <c r="I509" s="5"/>
      <c r="J509" s="5"/>
      <c r="K509" s="5"/>
      <c r="L509" s="3"/>
      <c r="M509" s="1"/>
    </row>
    <row r="510" spans="1:13" ht="15.75" customHeight="1" x14ac:dyDescent="0.25">
      <c r="A510" s="3">
        <v>75</v>
      </c>
      <c r="B510" s="88" t="s">
        <v>2369</v>
      </c>
      <c r="C510" s="5"/>
      <c r="D510" s="5"/>
      <c r="E510" s="162"/>
      <c r="F510" s="3"/>
      <c r="G510" s="3"/>
      <c r="H510" s="3"/>
      <c r="I510" s="5"/>
      <c r="J510" s="5"/>
      <c r="K510" s="5"/>
      <c r="L510" s="3"/>
      <c r="M510" s="1"/>
    </row>
    <row r="511" spans="1:13" ht="15.75" customHeight="1" x14ac:dyDescent="0.25">
      <c r="A511" s="3">
        <v>76</v>
      </c>
      <c r="B511" s="88" t="s">
        <v>2370</v>
      </c>
      <c r="C511" s="5"/>
      <c r="D511" s="5"/>
      <c r="E511" s="162"/>
      <c r="F511" s="3"/>
      <c r="G511" s="3"/>
      <c r="H511" s="3"/>
      <c r="I511" s="5"/>
      <c r="J511" s="5"/>
      <c r="K511" s="5"/>
      <c r="L511" s="3"/>
      <c r="M511" s="1"/>
    </row>
    <row r="512" spans="1:13" ht="15.75" customHeight="1" x14ac:dyDescent="0.25">
      <c r="A512" s="3">
        <v>77</v>
      </c>
      <c r="B512" s="88" t="s">
        <v>2371</v>
      </c>
      <c r="C512" s="5"/>
      <c r="D512" s="5"/>
      <c r="E512" s="162"/>
      <c r="F512" s="3"/>
      <c r="G512" s="3"/>
      <c r="H512" s="3"/>
      <c r="I512" s="5"/>
      <c r="J512" s="5"/>
      <c r="K512" s="5"/>
      <c r="L512" s="3"/>
      <c r="M512" s="1"/>
    </row>
    <row r="513" spans="1:13" ht="15.75" customHeight="1" x14ac:dyDescent="0.25">
      <c r="A513" s="69" t="s">
        <v>19</v>
      </c>
      <c r="B513" s="69">
        <f>SUM(F513:H513)</f>
        <v>230</v>
      </c>
      <c r="C513" s="71"/>
      <c r="D513" s="71"/>
      <c r="E513" s="163"/>
      <c r="F513" s="69">
        <f>COUNTIF(F210:F512,"3 sao")</f>
        <v>193</v>
      </c>
      <c r="G513" s="69">
        <f>COUNTIF(G210:G512,"4 sao")</f>
        <v>37</v>
      </c>
      <c r="H513" s="69">
        <f>COUNTIF(H210:H512,"5 sao")</f>
        <v>0</v>
      </c>
      <c r="I513" s="71"/>
      <c r="J513" s="71"/>
      <c r="K513" s="71"/>
      <c r="L513" s="69"/>
      <c r="M513" s="164"/>
    </row>
    <row r="514" spans="1:13" ht="15.75" customHeight="1" x14ac:dyDescent="0.25"/>
    <row r="515" spans="1:13" ht="15.75" customHeight="1" x14ac:dyDescent="0.25"/>
    <row r="516" spans="1:13" ht="15.75" customHeight="1" x14ac:dyDescent="0.25"/>
    <row r="517" spans="1:13" ht="15.75" customHeight="1" x14ac:dyDescent="0.25"/>
    <row r="518" spans="1:13" ht="15.75" customHeight="1" x14ac:dyDescent="0.25"/>
    <row r="519" spans="1:13" ht="15.75" customHeight="1" x14ac:dyDescent="0.25"/>
    <row r="520" spans="1:13" ht="15.75" customHeight="1" x14ac:dyDescent="0.25"/>
    <row r="521" spans="1:13" ht="15.75" customHeight="1" x14ac:dyDescent="0.25"/>
    <row r="522" spans="1:13" ht="15.75" customHeight="1" x14ac:dyDescent="0.25"/>
    <row r="523" spans="1:13" ht="15.75" customHeight="1" x14ac:dyDescent="0.25"/>
    <row r="524" spans="1:13" ht="15.75" customHeight="1" x14ac:dyDescent="0.25"/>
    <row r="525" spans="1:13" ht="15.75" customHeight="1" x14ac:dyDescent="0.25"/>
    <row r="526" spans="1:13" ht="15.75" customHeight="1" x14ac:dyDescent="0.25"/>
    <row r="527" spans="1:13" ht="15.75" customHeight="1" x14ac:dyDescent="0.25"/>
    <row r="528" spans="1:13"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J1:J2"/>
    <mergeCell ref="K1:K2"/>
    <mergeCell ref="L1:L2"/>
    <mergeCell ref="A1:A2"/>
    <mergeCell ref="B1:B2"/>
    <mergeCell ref="C1:C2"/>
    <mergeCell ref="D1:D2"/>
    <mergeCell ref="E1:E2"/>
    <mergeCell ref="F1:H1"/>
    <mergeCell ref="I1:I2"/>
  </mergeCells>
  <conditionalFormatting sqref="J1:J54 J57:J200 J202:J204 J208">
    <cfRule type="cellIs" dxfId="0" priority="1" operator="lessThan">
      <formula>2022</formula>
    </cfRule>
  </conditionalFormatting>
  <printOptions horizontalCentered="1" gridLines="1"/>
  <pageMargins left="0.7" right="0.7" top="0.75" bottom="0.75" header="0" footer="0"/>
  <pageSetup paperSize="9" fitToHeight="0" pageOrder="overThenDown" orientation="landscape"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0"/>
  <sheetViews>
    <sheetView workbookViewId="0"/>
  </sheetViews>
  <sheetFormatPr defaultColWidth="12.6640625" defaultRowHeight="15" customHeight="1" x14ac:dyDescent="0.25"/>
  <cols>
    <col min="1" max="1" width="38.44140625" customWidth="1"/>
    <col min="2" max="2" width="15.44140625" customWidth="1"/>
    <col min="3" max="3" width="14.33203125" customWidth="1"/>
    <col min="4" max="4" width="28.44140625" customWidth="1"/>
    <col min="5" max="6" width="12.6640625" customWidth="1"/>
  </cols>
  <sheetData>
    <row r="1" spans="1:26" ht="15.75" customHeight="1" x14ac:dyDescent="0.25">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row>
    <row r="2" spans="1:26" ht="15.75" customHeight="1" x14ac:dyDescent="0.25">
      <c r="A2" s="165" t="s">
        <v>3454</v>
      </c>
      <c r="B2" s="166" t="s">
        <v>3454</v>
      </c>
      <c r="C2" s="165"/>
      <c r="D2" s="165"/>
      <c r="E2" s="165"/>
      <c r="F2" s="165"/>
      <c r="G2" s="165"/>
      <c r="H2" s="165"/>
      <c r="I2" s="165"/>
      <c r="J2" s="165"/>
      <c r="K2" s="165"/>
      <c r="L2" s="165"/>
      <c r="M2" s="165"/>
      <c r="N2" s="165"/>
      <c r="O2" s="165"/>
      <c r="P2" s="165"/>
      <c r="Q2" s="165"/>
      <c r="R2" s="165"/>
      <c r="S2" s="165"/>
      <c r="T2" s="165"/>
      <c r="U2" s="165"/>
      <c r="V2" s="165"/>
      <c r="W2" s="165"/>
      <c r="X2" s="165"/>
      <c r="Y2" s="165"/>
      <c r="Z2" s="165"/>
    </row>
    <row r="3" spans="1:26" ht="15.75" customHeight="1" x14ac:dyDescent="0.25">
      <c r="A3" s="165" t="s">
        <v>3455</v>
      </c>
      <c r="B3" s="166" t="s">
        <v>3456</v>
      </c>
      <c r="C3" s="165"/>
      <c r="D3" s="165"/>
      <c r="E3" s="165"/>
      <c r="F3" s="165"/>
      <c r="G3" s="165"/>
      <c r="H3" s="165"/>
      <c r="I3" s="165"/>
      <c r="J3" s="165"/>
      <c r="K3" s="165"/>
      <c r="L3" s="165"/>
      <c r="M3" s="165"/>
      <c r="N3" s="165"/>
      <c r="O3" s="165"/>
      <c r="P3" s="165"/>
      <c r="Q3" s="165"/>
      <c r="R3" s="165"/>
      <c r="S3" s="165"/>
      <c r="T3" s="165"/>
      <c r="U3" s="165"/>
      <c r="V3" s="165"/>
      <c r="W3" s="165"/>
      <c r="X3" s="165"/>
      <c r="Y3" s="165"/>
      <c r="Z3" s="165"/>
    </row>
    <row r="4" spans="1:26" ht="15.75" customHeight="1" x14ac:dyDescent="0.25">
      <c r="A4" s="165" t="s">
        <v>3457</v>
      </c>
      <c r="B4" s="166" t="s">
        <v>3458</v>
      </c>
      <c r="C4" s="165"/>
      <c r="D4" s="165"/>
      <c r="E4" s="165"/>
      <c r="F4" s="165"/>
      <c r="G4" s="165"/>
      <c r="H4" s="165"/>
      <c r="I4" s="165"/>
      <c r="J4" s="165"/>
      <c r="K4" s="165"/>
      <c r="L4" s="165"/>
      <c r="M4" s="165"/>
      <c r="N4" s="165"/>
      <c r="O4" s="165"/>
      <c r="P4" s="165"/>
      <c r="Q4" s="165"/>
      <c r="R4" s="165"/>
      <c r="S4" s="165"/>
      <c r="T4" s="165"/>
      <c r="U4" s="165"/>
      <c r="V4" s="165"/>
      <c r="W4" s="165"/>
      <c r="X4" s="165"/>
      <c r="Y4" s="165"/>
      <c r="Z4" s="165"/>
    </row>
    <row r="5" spans="1:26" ht="15.75" customHeight="1" x14ac:dyDescent="0.25">
      <c r="A5" s="165" t="s">
        <v>3459</v>
      </c>
      <c r="B5" s="166" t="s">
        <v>3460</v>
      </c>
      <c r="C5" s="165"/>
      <c r="D5" s="165"/>
      <c r="E5" s="165"/>
      <c r="F5" s="165"/>
      <c r="G5" s="165"/>
      <c r="H5" s="165"/>
      <c r="I5" s="165"/>
      <c r="J5" s="165"/>
      <c r="K5" s="165"/>
      <c r="L5" s="165"/>
      <c r="M5" s="165"/>
      <c r="N5" s="165"/>
      <c r="O5" s="165"/>
      <c r="P5" s="165"/>
      <c r="Q5" s="165"/>
      <c r="R5" s="165"/>
      <c r="S5" s="165"/>
      <c r="T5" s="165"/>
      <c r="U5" s="165"/>
      <c r="V5" s="165"/>
      <c r="W5" s="165"/>
      <c r="X5" s="165"/>
      <c r="Y5" s="165"/>
      <c r="Z5" s="165"/>
    </row>
    <row r="6" spans="1:26" ht="15.75" customHeight="1" x14ac:dyDescent="0.25">
      <c r="A6" s="165"/>
      <c r="B6" s="165"/>
      <c r="C6" s="165"/>
      <c r="D6" s="165"/>
      <c r="E6" s="165"/>
      <c r="F6" s="165"/>
      <c r="G6" s="165"/>
      <c r="H6" s="165"/>
      <c r="I6" s="165"/>
      <c r="J6" s="165"/>
      <c r="K6" s="165"/>
      <c r="L6" s="165"/>
      <c r="M6" s="165"/>
      <c r="N6" s="165"/>
      <c r="O6" s="165"/>
      <c r="P6" s="165"/>
      <c r="Q6" s="165"/>
      <c r="R6" s="165"/>
      <c r="S6" s="165"/>
      <c r="T6" s="165"/>
      <c r="U6" s="165"/>
      <c r="V6" s="165"/>
      <c r="W6" s="165"/>
      <c r="X6" s="165"/>
      <c r="Y6" s="165"/>
      <c r="Z6" s="165"/>
    </row>
    <row r="7" spans="1:26" ht="15.75" customHeight="1" x14ac:dyDescent="0.25">
      <c r="A7" s="167" t="s">
        <v>3461</v>
      </c>
      <c r="B7" s="168" t="s">
        <v>3462</v>
      </c>
      <c r="C7" s="169" t="s">
        <v>3463</v>
      </c>
      <c r="D7" s="169" t="s">
        <v>3464</v>
      </c>
      <c r="E7" s="165"/>
      <c r="F7" s="165"/>
      <c r="G7" s="165"/>
      <c r="H7" s="165"/>
      <c r="I7" s="165"/>
      <c r="J7" s="165"/>
      <c r="K7" s="165"/>
      <c r="L7" s="165"/>
      <c r="M7" s="165"/>
      <c r="N7" s="165"/>
      <c r="O7" s="165"/>
      <c r="P7" s="165"/>
      <c r="Q7" s="165"/>
      <c r="R7" s="165"/>
      <c r="S7" s="165"/>
      <c r="T7" s="165"/>
      <c r="U7" s="165"/>
      <c r="V7" s="165"/>
      <c r="W7" s="165"/>
      <c r="X7" s="165"/>
      <c r="Y7" s="165"/>
      <c r="Z7" s="165"/>
    </row>
    <row r="8" spans="1:26" ht="15.75" customHeight="1" x14ac:dyDescent="0.25">
      <c r="A8" s="165"/>
      <c r="B8" s="165"/>
      <c r="C8" s="165"/>
      <c r="D8" s="165"/>
      <c r="E8" s="165"/>
      <c r="F8" s="165"/>
      <c r="G8" s="165"/>
      <c r="H8" s="165"/>
      <c r="I8" s="165"/>
      <c r="J8" s="165"/>
      <c r="K8" s="165"/>
      <c r="L8" s="165"/>
      <c r="M8" s="165"/>
      <c r="N8" s="165"/>
      <c r="O8" s="165"/>
      <c r="P8" s="165"/>
      <c r="Q8" s="165"/>
      <c r="R8" s="165"/>
      <c r="S8" s="165"/>
      <c r="T8" s="165"/>
      <c r="U8" s="165"/>
      <c r="V8" s="165"/>
      <c r="W8" s="165"/>
      <c r="X8" s="165"/>
      <c r="Y8" s="165"/>
      <c r="Z8" s="165"/>
    </row>
    <row r="9" spans="1:26" ht="15.75" customHeight="1" x14ac:dyDescent="0.25">
      <c r="A9" s="165" t="s">
        <v>3465</v>
      </c>
      <c r="B9" s="166" t="s">
        <v>3466</v>
      </c>
      <c r="C9" s="165"/>
      <c r="D9" s="165"/>
      <c r="E9" s="165"/>
      <c r="F9" s="165"/>
      <c r="G9" s="165"/>
      <c r="H9" s="165"/>
      <c r="I9" s="165"/>
      <c r="J9" s="165"/>
      <c r="K9" s="165"/>
      <c r="L9" s="165"/>
      <c r="M9" s="165"/>
      <c r="N9" s="165"/>
      <c r="O9" s="165"/>
      <c r="P9" s="165"/>
      <c r="Q9" s="165"/>
      <c r="R9" s="165"/>
      <c r="S9" s="165"/>
      <c r="T9" s="165"/>
      <c r="U9" s="165"/>
      <c r="V9" s="165"/>
      <c r="W9" s="165"/>
      <c r="X9" s="165"/>
      <c r="Y9" s="165"/>
      <c r="Z9" s="165"/>
    </row>
    <row r="10" spans="1:26" ht="15.75" customHeight="1" x14ac:dyDescent="0.25">
      <c r="A10" s="165" t="s">
        <v>3467</v>
      </c>
      <c r="B10" s="166" t="s">
        <v>3468</v>
      </c>
      <c r="C10" s="165"/>
      <c r="D10" s="165"/>
      <c r="E10" s="165"/>
      <c r="F10" s="165"/>
      <c r="G10" s="165"/>
      <c r="H10" s="165"/>
      <c r="I10" s="165"/>
      <c r="J10" s="165"/>
      <c r="K10" s="165"/>
      <c r="L10" s="165"/>
      <c r="M10" s="165"/>
      <c r="N10" s="165"/>
      <c r="O10" s="165"/>
      <c r="P10" s="165"/>
      <c r="Q10" s="165"/>
      <c r="R10" s="165"/>
      <c r="S10" s="165"/>
      <c r="T10" s="165"/>
      <c r="U10" s="165"/>
      <c r="V10" s="165"/>
      <c r="W10" s="165"/>
      <c r="X10" s="165"/>
      <c r="Y10" s="165"/>
      <c r="Z10" s="165"/>
    </row>
    <row r="11" spans="1:26" ht="15.75" customHeight="1" x14ac:dyDescent="0.25">
      <c r="F11" s="165"/>
      <c r="G11" s="165"/>
      <c r="H11" s="165"/>
      <c r="I11" s="165"/>
      <c r="J11" s="165"/>
      <c r="K11" s="165"/>
      <c r="L11" s="165"/>
      <c r="M11" s="165"/>
      <c r="N11" s="165"/>
      <c r="O11" s="165"/>
      <c r="P11" s="165"/>
      <c r="Q11" s="165"/>
      <c r="R11" s="165"/>
      <c r="S11" s="165"/>
      <c r="T11" s="165"/>
      <c r="U11" s="165"/>
      <c r="V11" s="165"/>
      <c r="W11" s="165"/>
      <c r="X11" s="165"/>
      <c r="Y11" s="165"/>
      <c r="Z11" s="165"/>
    </row>
    <row r="12" spans="1:26" ht="15.75" customHeight="1" x14ac:dyDescent="0.25">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row>
    <row r="13" spans="1:26" ht="15.75" customHeight="1" x14ac:dyDescent="0.25">
      <c r="A13" s="165"/>
      <c r="B13" s="165"/>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65"/>
    </row>
    <row r="14" spans="1:26" ht="15.75" customHeight="1" x14ac:dyDescent="0.25">
      <c r="A14" s="165"/>
      <c r="B14" s="165"/>
      <c r="C14" s="165"/>
      <c r="D14" s="165"/>
      <c r="E14" s="165"/>
      <c r="F14" s="165"/>
      <c r="G14" s="165"/>
      <c r="H14" s="165"/>
      <c r="I14" s="165"/>
      <c r="J14" s="165"/>
      <c r="K14" s="165"/>
      <c r="L14" s="165"/>
      <c r="M14" s="165"/>
      <c r="N14" s="165"/>
      <c r="O14" s="165"/>
      <c r="P14" s="165"/>
      <c r="Q14" s="165"/>
      <c r="R14" s="165"/>
      <c r="S14" s="165"/>
      <c r="T14" s="165"/>
      <c r="U14" s="165"/>
      <c r="V14" s="165"/>
      <c r="W14" s="165"/>
      <c r="X14" s="165"/>
      <c r="Y14" s="165"/>
      <c r="Z14" s="165"/>
    </row>
    <row r="15" spans="1:26" ht="15.75" customHeight="1" x14ac:dyDescent="0.25">
      <c r="A15" s="165"/>
      <c r="B15" s="165"/>
      <c r="C15" s="165"/>
      <c r="D15" s="165"/>
      <c r="E15" s="165"/>
      <c r="F15" s="165"/>
      <c r="G15" s="165"/>
      <c r="H15" s="165"/>
      <c r="I15" s="165"/>
      <c r="J15" s="165"/>
      <c r="K15" s="165"/>
      <c r="L15" s="165"/>
      <c r="M15" s="165"/>
      <c r="N15" s="165"/>
      <c r="O15" s="165"/>
      <c r="P15" s="165"/>
      <c r="Q15" s="165"/>
      <c r="R15" s="165"/>
      <c r="S15" s="165"/>
      <c r="T15" s="165"/>
      <c r="U15" s="165"/>
      <c r="V15" s="165"/>
      <c r="W15" s="165"/>
      <c r="X15" s="165"/>
      <c r="Y15" s="165"/>
      <c r="Z15" s="165"/>
    </row>
    <row r="16" spans="1:26" ht="15.75" customHeight="1" x14ac:dyDescent="0.25">
      <c r="A16" s="165"/>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row>
    <row r="17" spans="1:26" ht="15.75" customHeight="1" x14ac:dyDescent="0.25">
      <c r="A17" s="165"/>
      <c r="B17" s="165"/>
      <c r="C17" s="165"/>
      <c r="D17" s="165"/>
      <c r="E17" s="165"/>
      <c r="F17" s="165"/>
      <c r="G17" s="165"/>
      <c r="H17" s="165"/>
      <c r="I17" s="165"/>
      <c r="J17" s="165"/>
      <c r="K17" s="165"/>
      <c r="L17" s="165"/>
      <c r="M17" s="165"/>
      <c r="N17" s="165"/>
      <c r="O17" s="165"/>
      <c r="P17" s="165"/>
      <c r="Q17" s="165"/>
      <c r="R17" s="165"/>
      <c r="S17" s="165"/>
      <c r="T17" s="165"/>
      <c r="U17" s="165"/>
      <c r="V17" s="165"/>
      <c r="W17" s="165"/>
      <c r="X17" s="165"/>
      <c r="Y17" s="165"/>
      <c r="Z17" s="165"/>
    </row>
    <row r="18" spans="1:26" ht="15.75" customHeight="1" x14ac:dyDescent="0.25">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row>
    <row r="19" spans="1:26" ht="15.75" customHeight="1" x14ac:dyDescent="0.25">
      <c r="A19" s="165"/>
      <c r="B19" s="165"/>
      <c r="C19" s="165"/>
      <c r="D19" s="165"/>
      <c r="E19" s="165"/>
      <c r="F19" s="165"/>
      <c r="G19" s="165"/>
      <c r="H19" s="165"/>
      <c r="I19" s="165"/>
      <c r="J19" s="165"/>
      <c r="K19" s="165"/>
      <c r="L19" s="165"/>
      <c r="M19" s="165"/>
      <c r="N19" s="165"/>
      <c r="O19" s="165"/>
      <c r="P19" s="165"/>
      <c r="Q19" s="165"/>
      <c r="R19" s="165"/>
      <c r="S19" s="165"/>
      <c r="T19" s="165"/>
      <c r="U19" s="165"/>
      <c r="V19" s="165"/>
      <c r="W19" s="165"/>
      <c r="X19" s="165"/>
      <c r="Y19" s="165"/>
      <c r="Z19" s="165"/>
    </row>
    <row r="20" spans="1:26" ht="15.75" customHeight="1" x14ac:dyDescent="0.25">
      <c r="A20" s="165"/>
      <c r="B20" s="165"/>
      <c r="C20" s="165"/>
      <c r="D20" s="165"/>
      <c r="E20" s="165"/>
      <c r="F20" s="165"/>
      <c r="G20" s="165"/>
      <c r="H20" s="165"/>
      <c r="I20" s="165"/>
      <c r="J20" s="165"/>
      <c r="K20" s="165"/>
      <c r="L20" s="165"/>
      <c r="M20" s="165"/>
      <c r="N20" s="165"/>
      <c r="O20" s="165"/>
      <c r="P20" s="165"/>
      <c r="Q20" s="165"/>
      <c r="R20" s="165"/>
      <c r="S20" s="165"/>
      <c r="T20" s="165"/>
      <c r="U20" s="165"/>
      <c r="V20" s="165"/>
      <c r="W20" s="165"/>
      <c r="X20" s="165"/>
      <c r="Y20" s="165"/>
      <c r="Z20" s="165"/>
    </row>
    <row r="21" spans="1:26" ht="15.75" customHeight="1" x14ac:dyDescent="0.25">
      <c r="A21" s="165"/>
      <c r="B21" s="165"/>
      <c r="C21" s="165"/>
      <c r="D21" s="165"/>
      <c r="E21" s="165"/>
      <c r="F21" s="165"/>
      <c r="G21" s="165"/>
      <c r="H21" s="165"/>
      <c r="I21" s="165"/>
      <c r="J21" s="165"/>
      <c r="K21" s="165"/>
      <c r="L21" s="165"/>
      <c r="M21" s="165"/>
      <c r="N21" s="165"/>
      <c r="O21" s="165"/>
      <c r="P21" s="165"/>
      <c r="Q21" s="165"/>
      <c r="R21" s="165"/>
      <c r="S21" s="165"/>
      <c r="T21" s="165"/>
      <c r="U21" s="165"/>
      <c r="V21" s="165"/>
      <c r="W21" s="165"/>
      <c r="X21" s="165"/>
      <c r="Y21" s="165"/>
      <c r="Z21" s="165"/>
    </row>
    <row r="22" spans="1:26" ht="15.75" customHeight="1" x14ac:dyDescent="0.25">
      <c r="A22" s="165"/>
      <c r="B22" s="165"/>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row>
    <row r="23" spans="1:26" ht="15.75" customHeight="1" x14ac:dyDescent="0.25">
      <c r="A23" s="165"/>
      <c r="B23" s="165"/>
      <c r="C23" s="165"/>
      <c r="D23" s="165"/>
      <c r="E23" s="165"/>
      <c r="F23" s="165"/>
      <c r="G23" s="165"/>
      <c r="H23" s="165"/>
      <c r="I23" s="165"/>
      <c r="J23" s="165"/>
      <c r="K23" s="165"/>
      <c r="L23" s="165"/>
      <c r="M23" s="165"/>
      <c r="N23" s="165"/>
      <c r="O23" s="165"/>
      <c r="P23" s="165"/>
      <c r="Q23" s="165"/>
      <c r="R23" s="165"/>
      <c r="S23" s="165"/>
      <c r="T23" s="165"/>
      <c r="U23" s="165"/>
      <c r="V23" s="165"/>
      <c r="W23" s="165"/>
      <c r="X23" s="165"/>
      <c r="Y23" s="165"/>
      <c r="Z23" s="165"/>
    </row>
    <row r="24" spans="1:26" ht="15.75" customHeight="1" x14ac:dyDescent="0.25">
      <c r="A24" s="165"/>
      <c r="B24" s="165"/>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row>
    <row r="25" spans="1:26" ht="15.75" customHeight="1" x14ac:dyDescent="0.25">
      <c r="A25" s="165"/>
      <c r="B25" s="165"/>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row>
    <row r="26" spans="1:26" ht="15.75" customHeight="1" x14ac:dyDescent="0.25">
      <c r="A26" s="165"/>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row>
    <row r="27" spans="1:26" ht="15.75" customHeight="1" x14ac:dyDescent="0.25">
      <c r="A27" s="165"/>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row>
    <row r="28" spans="1:26" ht="15.75" customHeight="1" x14ac:dyDescent="0.25">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row>
    <row r="29" spans="1:26" ht="15.75" customHeight="1" x14ac:dyDescent="0.25">
      <c r="A29" s="165"/>
      <c r="B29" s="165"/>
      <c r="C29" s="165"/>
      <c r="D29" s="165"/>
      <c r="E29" s="165"/>
      <c r="F29" s="165"/>
      <c r="G29" s="165"/>
      <c r="H29" s="165"/>
      <c r="I29" s="165"/>
      <c r="J29" s="165"/>
      <c r="K29" s="165"/>
      <c r="L29" s="165"/>
      <c r="M29" s="165"/>
      <c r="N29" s="165"/>
      <c r="O29" s="165"/>
      <c r="P29" s="165"/>
      <c r="Q29" s="165"/>
      <c r="R29" s="165"/>
      <c r="S29" s="165"/>
      <c r="T29" s="165"/>
      <c r="U29" s="165"/>
      <c r="V29" s="165"/>
      <c r="W29" s="165"/>
      <c r="X29" s="165"/>
      <c r="Y29" s="165"/>
      <c r="Z29" s="165"/>
    </row>
    <row r="30" spans="1:26" ht="15.75" customHeight="1" x14ac:dyDescent="0.25">
      <c r="A30" s="165"/>
      <c r="B30" s="165"/>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row>
    <row r="31" spans="1:26" ht="15.75" customHeight="1" x14ac:dyDescent="0.25">
      <c r="A31" s="165"/>
      <c r="B31" s="165"/>
      <c r="C31" s="165"/>
      <c r="D31" s="165"/>
      <c r="E31" s="165"/>
      <c r="F31" s="165"/>
      <c r="G31" s="165"/>
      <c r="H31" s="165"/>
      <c r="I31" s="165"/>
      <c r="J31" s="165"/>
      <c r="K31" s="165"/>
      <c r="L31" s="165"/>
      <c r="M31" s="165"/>
      <c r="N31" s="165"/>
      <c r="O31" s="165"/>
      <c r="P31" s="165"/>
      <c r="Q31" s="165"/>
      <c r="R31" s="165"/>
      <c r="S31" s="165"/>
      <c r="T31" s="165"/>
      <c r="U31" s="165"/>
      <c r="V31" s="165"/>
      <c r="W31" s="165"/>
      <c r="X31" s="165"/>
      <c r="Y31" s="165"/>
      <c r="Z31" s="165"/>
    </row>
    <row r="32" spans="1:26" ht="15.75" customHeight="1" x14ac:dyDescent="0.25">
      <c r="A32" s="165"/>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1:26" ht="15.75" customHeight="1" x14ac:dyDescent="0.25">
      <c r="A33" s="165"/>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34" spans="1:26" ht="15.75" customHeight="1" x14ac:dyDescent="0.25">
      <c r="A34" s="165"/>
      <c r="B34" s="165"/>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row>
    <row r="35" spans="1:26" ht="15.75" customHeight="1" x14ac:dyDescent="0.25">
      <c r="A35" s="165"/>
      <c r="B35" s="165"/>
      <c r="C35" s="165"/>
      <c r="D35" s="165"/>
      <c r="E35" s="165"/>
      <c r="F35" s="165"/>
      <c r="G35" s="165"/>
      <c r="H35" s="165"/>
      <c r="I35" s="165"/>
      <c r="J35" s="165"/>
      <c r="K35" s="165"/>
      <c r="L35" s="165"/>
      <c r="M35" s="165"/>
      <c r="N35" s="165"/>
      <c r="O35" s="165"/>
      <c r="P35" s="165"/>
      <c r="Q35" s="165"/>
      <c r="R35" s="165"/>
      <c r="S35" s="165"/>
      <c r="T35" s="165"/>
      <c r="U35" s="165"/>
      <c r="V35" s="165"/>
      <c r="W35" s="165"/>
      <c r="X35" s="165"/>
      <c r="Y35" s="165"/>
      <c r="Z35" s="165"/>
    </row>
    <row r="36" spans="1:26" ht="15.75" customHeight="1" x14ac:dyDescent="0.25">
      <c r="A36" s="165"/>
      <c r="B36" s="165"/>
      <c r="C36" s="165"/>
      <c r="D36" s="165"/>
      <c r="E36" s="165"/>
      <c r="F36" s="165"/>
      <c r="G36" s="165"/>
      <c r="H36" s="165"/>
      <c r="I36" s="165"/>
      <c r="J36" s="165"/>
      <c r="K36" s="165"/>
      <c r="L36" s="165"/>
      <c r="M36" s="165"/>
      <c r="N36" s="165"/>
      <c r="O36" s="165"/>
      <c r="P36" s="165"/>
      <c r="Q36" s="165"/>
      <c r="R36" s="165"/>
      <c r="S36" s="165"/>
      <c r="T36" s="165"/>
      <c r="U36" s="165"/>
      <c r="V36" s="165"/>
      <c r="W36" s="165"/>
      <c r="X36" s="165"/>
      <c r="Y36" s="165"/>
      <c r="Z36" s="165"/>
    </row>
    <row r="37" spans="1:26" ht="15.75" customHeight="1" x14ac:dyDescent="0.25">
      <c r="A37" s="165"/>
      <c r="B37" s="165"/>
      <c r="C37" s="165"/>
      <c r="D37" s="165"/>
      <c r="E37" s="165"/>
      <c r="F37" s="165"/>
      <c r="G37" s="165"/>
      <c r="H37" s="165"/>
      <c r="I37" s="165"/>
      <c r="J37" s="165"/>
      <c r="K37" s="165"/>
      <c r="L37" s="165"/>
      <c r="M37" s="165"/>
      <c r="N37" s="165"/>
      <c r="O37" s="165"/>
      <c r="P37" s="165"/>
      <c r="Q37" s="165"/>
      <c r="R37" s="165"/>
      <c r="S37" s="165"/>
      <c r="T37" s="165"/>
      <c r="U37" s="165"/>
      <c r="V37" s="165"/>
      <c r="W37" s="165"/>
      <c r="X37" s="165"/>
      <c r="Y37" s="165"/>
      <c r="Z37" s="165"/>
    </row>
    <row r="38" spans="1:26" ht="15.75" customHeight="1" x14ac:dyDescent="0.25">
      <c r="A38" s="165"/>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39" spans="1:26" ht="15.75" customHeight="1" x14ac:dyDescent="0.25">
      <c r="A39" s="165"/>
      <c r="B39" s="165"/>
      <c r="C39" s="165"/>
      <c r="D39" s="165"/>
      <c r="E39" s="165"/>
      <c r="F39" s="165"/>
      <c r="G39" s="165"/>
      <c r="H39" s="165"/>
      <c r="I39" s="165"/>
      <c r="J39" s="165"/>
      <c r="K39" s="165"/>
      <c r="L39" s="165"/>
      <c r="M39" s="165"/>
      <c r="N39" s="165"/>
      <c r="O39" s="165"/>
      <c r="P39" s="165"/>
      <c r="Q39" s="165"/>
      <c r="R39" s="165"/>
      <c r="S39" s="165"/>
      <c r="T39" s="165"/>
      <c r="U39" s="165"/>
      <c r="V39" s="165"/>
      <c r="W39" s="165"/>
      <c r="X39" s="165"/>
      <c r="Y39" s="165"/>
      <c r="Z39" s="165"/>
    </row>
    <row r="40" spans="1:26" ht="15.75" customHeight="1" x14ac:dyDescent="0.25">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6" ht="15.75" customHeight="1" x14ac:dyDescent="0.25">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6" ht="15.75" customHeight="1" x14ac:dyDescent="0.25">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6" ht="15.75" customHeight="1" x14ac:dyDescent="0.25">
      <c r="A43" s="165"/>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row>
    <row r="44" spans="1:26" ht="15.75" customHeight="1" x14ac:dyDescent="0.25">
      <c r="A44" s="16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row>
    <row r="45" spans="1:26" ht="15.75" customHeight="1" x14ac:dyDescent="0.2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row>
    <row r="46" spans="1:26" ht="15.75" customHeight="1" x14ac:dyDescent="0.25">
      <c r="A46" s="165"/>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row>
    <row r="47" spans="1:26" ht="15.75" customHeight="1" x14ac:dyDescent="0.25">
      <c r="A47" s="165"/>
      <c r="B47" s="165"/>
      <c r="C47" s="165"/>
      <c r="D47" s="165"/>
      <c r="E47" s="165"/>
      <c r="F47" s="165"/>
      <c r="G47" s="165"/>
      <c r="H47" s="165"/>
      <c r="I47" s="165"/>
      <c r="J47" s="165"/>
      <c r="K47" s="165"/>
      <c r="L47" s="165"/>
      <c r="M47" s="165"/>
      <c r="N47" s="165"/>
      <c r="O47" s="165"/>
      <c r="P47" s="165"/>
      <c r="Q47" s="165"/>
      <c r="R47" s="165"/>
      <c r="S47" s="165"/>
      <c r="T47" s="165"/>
      <c r="U47" s="165"/>
      <c r="V47" s="165"/>
      <c r="W47" s="165"/>
      <c r="X47" s="165"/>
      <c r="Y47" s="165"/>
      <c r="Z47" s="165"/>
    </row>
    <row r="48" spans="1:26" ht="15.75" customHeight="1" x14ac:dyDescent="0.25">
      <c r="A48" s="165"/>
      <c r="B48" s="165"/>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row>
    <row r="49" spans="1:26" ht="15.75" customHeight="1" x14ac:dyDescent="0.25">
      <c r="A49" s="165"/>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row>
    <row r="50" spans="1:26" ht="15.75" customHeight="1" x14ac:dyDescent="0.25">
      <c r="A50" s="165"/>
      <c r="B50" s="165"/>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row>
    <row r="51" spans="1:26" ht="15.75" customHeight="1" x14ac:dyDescent="0.25">
      <c r="A51" s="165"/>
      <c r="B51" s="165"/>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row>
    <row r="52" spans="1:26" ht="15.75" customHeight="1" x14ac:dyDescent="0.25">
      <c r="A52" s="165"/>
      <c r="B52" s="165"/>
      <c r="C52" s="165"/>
      <c r="D52" s="165"/>
      <c r="E52" s="165"/>
      <c r="F52" s="165"/>
      <c r="G52" s="165"/>
      <c r="H52" s="165"/>
      <c r="I52" s="165"/>
      <c r="J52" s="165"/>
      <c r="K52" s="165"/>
      <c r="L52" s="165"/>
      <c r="M52" s="165"/>
      <c r="N52" s="165"/>
      <c r="O52" s="165"/>
      <c r="P52" s="165"/>
      <c r="Q52" s="165"/>
      <c r="R52" s="165"/>
      <c r="S52" s="165"/>
      <c r="T52" s="165"/>
      <c r="U52" s="165"/>
      <c r="V52" s="165"/>
      <c r="W52" s="165"/>
      <c r="X52" s="165"/>
      <c r="Y52" s="165"/>
      <c r="Z52" s="165"/>
    </row>
    <row r="53" spans="1:26" ht="15.75" customHeight="1" x14ac:dyDescent="0.25">
      <c r="A53" s="165"/>
      <c r="B53" s="165"/>
      <c r="C53" s="165"/>
      <c r="D53" s="165"/>
      <c r="E53" s="165"/>
      <c r="F53" s="165"/>
      <c r="G53" s="165"/>
      <c r="H53" s="165"/>
      <c r="I53" s="165"/>
      <c r="J53" s="165"/>
      <c r="K53" s="165"/>
      <c r="L53" s="165"/>
      <c r="M53" s="165"/>
      <c r="N53" s="165"/>
      <c r="O53" s="165"/>
      <c r="P53" s="165"/>
      <c r="Q53" s="165"/>
      <c r="R53" s="165"/>
      <c r="S53" s="165"/>
      <c r="T53" s="165"/>
      <c r="U53" s="165"/>
      <c r="V53" s="165"/>
      <c r="W53" s="165"/>
      <c r="X53" s="165"/>
      <c r="Y53" s="165"/>
      <c r="Z53" s="165"/>
    </row>
    <row r="54" spans="1:26" ht="15.75" customHeight="1" x14ac:dyDescent="0.25">
      <c r="A54" s="165"/>
      <c r="B54" s="165"/>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row>
    <row r="55" spans="1:26" ht="15.75" customHeight="1" x14ac:dyDescent="0.25">
      <c r="A55" s="165"/>
      <c r="B55" s="165"/>
      <c r="C55" s="165"/>
      <c r="D55" s="165"/>
      <c r="E55" s="165"/>
      <c r="F55" s="165"/>
      <c r="G55" s="165"/>
      <c r="H55" s="165"/>
      <c r="I55" s="165"/>
      <c r="J55" s="165"/>
      <c r="K55" s="165"/>
      <c r="L55" s="165"/>
      <c r="M55" s="165"/>
      <c r="N55" s="165"/>
      <c r="O55" s="165"/>
      <c r="P55" s="165"/>
      <c r="Q55" s="165"/>
      <c r="R55" s="165"/>
      <c r="S55" s="165"/>
      <c r="T55" s="165"/>
      <c r="U55" s="165"/>
      <c r="V55" s="165"/>
      <c r="W55" s="165"/>
      <c r="X55" s="165"/>
      <c r="Y55" s="165"/>
      <c r="Z55" s="165"/>
    </row>
    <row r="56" spans="1:26" ht="15.75" customHeight="1" x14ac:dyDescent="0.25">
      <c r="A56" s="165"/>
      <c r="B56" s="165"/>
      <c r="C56" s="165"/>
      <c r="D56" s="165"/>
      <c r="E56" s="165"/>
      <c r="F56" s="165"/>
      <c r="G56" s="165"/>
      <c r="H56" s="165"/>
      <c r="I56" s="165"/>
      <c r="J56" s="165"/>
      <c r="K56" s="165"/>
      <c r="L56" s="165"/>
      <c r="M56" s="165"/>
      <c r="N56" s="165"/>
      <c r="O56" s="165"/>
      <c r="P56" s="165"/>
      <c r="Q56" s="165"/>
      <c r="R56" s="165"/>
      <c r="S56" s="165"/>
      <c r="T56" s="165"/>
      <c r="U56" s="165"/>
      <c r="V56" s="165"/>
      <c r="W56" s="165"/>
      <c r="X56" s="165"/>
      <c r="Y56" s="165"/>
      <c r="Z56" s="165"/>
    </row>
    <row r="57" spans="1:26" ht="15.75" customHeight="1" x14ac:dyDescent="0.25">
      <c r="A57" s="165"/>
      <c r="B57" s="165"/>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row>
    <row r="58" spans="1:26" ht="15.75" customHeight="1" x14ac:dyDescent="0.25">
      <c r="A58" s="165"/>
      <c r="B58" s="165"/>
      <c r="C58" s="165"/>
      <c r="D58" s="165"/>
      <c r="E58" s="165"/>
      <c r="F58" s="165"/>
      <c r="G58" s="165"/>
      <c r="H58" s="165"/>
      <c r="I58" s="165"/>
      <c r="J58" s="165"/>
      <c r="K58" s="165"/>
      <c r="L58" s="165"/>
      <c r="M58" s="165"/>
      <c r="N58" s="165"/>
      <c r="O58" s="165"/>
      <c r="P58" s="165"/>
      <c r="Q58" s="165"/>
      <c r="R58" s="165"/>
      <c r="S58" s="165"/>
      <c r="T58" s="165"/>
      <c r="U58" s="165"/>
      <c r="V58" s="165"/>
      <c r="W58" s="165"/>
      <c r="X58" s="165"/>
      <c r="Y58" s="165"/>
      <c r="Z58" s="165"/>
    </row>
    <row r="59" spans="1:26" ht="15.75" customHeight="1" x14ac:dyDescent="0.25">
      <c r="A59" s="165"/>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row>
    <row r="60" spans="1:26" ht="15.75" customHeight="1" x14ac:dyDescent="0.25">
      <c r="A60" s="165"/>
      <c r="B60" s="165"/>
      <c r="C60" s="165"/>
      <c r="D60" s="165"/>
      <c r="E60" s="165"/>
      <c r="F60" s="165"/>
      <c r="G60" s="165"/>
      <c r="H60" s="165"/>
      <c r="I60" s="165"/>
      <c r="J60" s="165"/>
      <c r="K60" s="165"/>
      <c r="L60" s="165"/>
      <c r="M60" s="165"/>
      <c r="N60" s="165"/>
      <c r="O60" s="165"/>
      <c r="P60" s="165"/>
      <c r="Q60" s="165"/>
      <c r="R60" s="165"/>
      <c r="S60" s="165"/>
      <c r="T60" s="165"/>
      <c r="U60" s="165"/>
      <c r="V60" s="165"/>
      <c r="W60" s="165"/>
      <c r="X60" s="165"/>
      <c r="Y60" s="165"/>
      <c r="Z60" s="165"/>
    </row>
    <row r="61" spans="1:26" ht="15.75" customHeight="1" x14ac:dyDescent="0.25">
      <c r="A61" s="165"/>
      <c r="B61" s="165"/>
      <c r="C61" s="165"/>
      <c r="D61" s="165"/>
      <c r="E61" s="165"/>
      <c r="F61" s="165"/>
      <c r="G61" s="165"/>
      <c r="H61" s="165"/>
      <c r="I61" s="165"/>
      <c r="J61" s="165"/>
      <c r="K61" s="165"/>
      <c r="L61" s="165"/>
      <c r="M61" s="165"/>
      <c r="N61" s="165"/>
      <c r="O61" s="165"/>
      <c r="P61" s="165"/>
      <c r="Q61" s="165"/>
      <c r="R61" s="165"/>
      <c r="S61" s="165"/>
      <c r="T61" s="165"/>
      <c r="U61" s="165"/>
      <c r="V61" s="165"/>
      <c r="W61" s="165"/>
      <c r="X61" s="165"/>
      <c r="Y61" s="165"/>
      <c r="Z61" s="165"/>
    </row>
    <row r="62" spans="1:26" ht="15.75" customHeight="1" x14ac:dyDescent="0.25">
      <c r="A62" s="165"/>
      <c r="B62" s="165"/>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5"/>
    </row>
    <row r="63" spans="1:26" ht="15.75" customHeight="1" x14ac:dyDescent="0.25">
      <c r="A63" s="165"/>
      <c r="B63" s="165"/>
      <c r="C63" s="165"/>
      <c r="D63" s="165"/>
      <c r="E63" s="165"/>
      <c r="F63" s="165"/>
      <c r="G63" s="165"/>
      <c r="H63" s="165"/>
      <c r="I63" s="165"/>
      <c r="J63" s="165"/>
      <c r="K63" s="165"/>
      <c r="L63" s="165"/>
      <c r="M63" s="165"/>
      <c r="N63" s="165"/>
      <c r="O63" s="165"/>
      <c r="P63" s="165"/>
      <c r="Q63" s="165"/>
      <c r="R63" s="165"/>
      <c r="S63" s="165"/>
      <c r="T63" s="165"/>
      <c r="U63" s="165"/>
      <c r="V63" s="165"/>
      <c r="W63" s="165"/>
      <c r="X63" s="165"/>
      <c r="Y63" s="165"/>
      <c r="Z63" s="165"/>
    </row>
    <row r="64" spans="1:26" ht="15.75" customHeight="1" x14ac:dyDescent="0.25">
      <c r="A64" s="165"/>
      <c r="B64" s="165"/>
      <c r="C64" s="165"/>
      <c r="D64" s="165"/>
      <c r="E64" s="165"/>
      <c r="F64" s="165"/>
      <c r="G64" s="165"/>
      <c r="H64" s="165"/>
      <c r="I64" s="165"/>
      <c r="J64" s="165"/>
      <c r="K64" s="165"/>
      <c r="L64" s="165"/>
      <c r="M64" s="165"/>
      <c r="N64" s="165"/>
      <c r="O64" s="165"/>
      <c r="P64" s="165"/>
      <c r="Q64" s="165"/>
      <c r="R64" s="165"/>
      <c r="S64" s="165"/>
      <c r="T64" s="165"/>
      <c r="U64" s="165"/>
      <c r="V64" s="165"/>
      <c r="W64" s="165"/>
      <c r="X64" s="165"/>
      <c r="Y64" s="165"/>
      <c r="Z64" s="165"/>
    </row>
    <row r="65" spans="1:26" ht="15.75" customHeight="1" x14ac:dyDescent="0.25">
      <c r="A65" s="165"/>
      <c r="B65" s="165"/>
      <c r="C65" s="165"/>
      <c r="D65" s="165"/>
      <c r="E65" s="165"/>
      <c r="F65" s="165"/>
      <c r="G65" s="165"/>
      <c r="H65" s="165"/>
      <c r="I65" s="165"/>
      <c r="J65" s="165"/>
      <c r="K65" s="165"/>
      <c r="L65" s="165"/>
      <c r="M65" s="165"/>
      <c r="N65" s="165"/>
      <c r="O65" s="165"/>
      <c r="P65" s="165"/>
      <c r="Q65" s="165"/>
      <c r="R65" s="165"/>
      <c r="S65" s="165"/>
      <c r="T65" s="165"/>
      <c r="U65" s="165"/>
      <c r="V65" s="165"/>
      <c r="W65" s="165"/>
      <c r="X65" s="165"/>
      <c r="Y65" s="165"/>
      <c r="Z65" s="165"/>
    </row>
    <row r="66" spans="1:26" ht="15.75" customHeight="1" x14ac:dyDescent="0.25">
      <c r="A66" s="165"/>
      <c r="B66" s="165"/>
      <c r="C66" s="165"/>
      <c r="D66" s="165"/>
      <c r="E66" s="165"/>
      <c r="F66" s="165"/>
      <c r="G66" s="165"/>
      <c r="H66" s="165"/>
      <c r="I66" s="165"/>
      <c r="J66" s="165"/>
      <c r="K66" s="165"/>
      <c r="L66" s="165"/>
      <c r="M66" s="165"/>
      <c r="N66" s="165"/>
      <c r="O66" s="165"/>
      <c r="P66" s="165"/>
      <c r="Q66" s="165"/>
      <c r="R66" s="165"/>
      <c r="S66" s="165"/>
      <c r="T66" s="165"/>
      <c r="U66" s="165"/>
      <c r="V66" s="165"/>
      <c r="W66" s="165"/>
      <c r="X66" s="165"/>
      <c r="Y66" s="165"/>
      <c r="Z66" s="165"/>
    </row>
    <row r="67" spans="1:26" ht="15.75" customHeight="1" x14ac:dyDescent="0.25">
      <c r="A67" s="165"/>
      <c r="B67" s="165"/>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row>
    <row r="68" spans="1:26" ht="15.75" customHeight="1" x14ac:dyDescent="0.25">
      <c r="A68" s="165"/>
      <c r="B68" s="165"/>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row>
    <row r="69" spans="1:26" ht="15.75" customHeight="1" x14ac:dyDescent="0.25">
      <c r="A69" s="165"/>
      <c r="B69" s="165"/>
      <c r="C69" s="165"/>
      <c r="D69" s="165"/>
      <c r="E69" s="165"/>
      <c r="F69" s="165"/>
      <c r="G69" s="165"/>
      <c r="H69" s="165"/>
      <c r="I69" s="165"/>
      <c r="J69" s="165"/>
      <c r="K69" s="165"/>
      <c r="L69" s="165"/>
      <c r="M69" s="165"/>
      <c r="N69" s="165"/>
      <c r="O69" s="165"/>
      <c r="P69" s="165"/>
      <c r="Q69" s="165"/>
      <c r="R69" s="165"/>
      <c r="S69" s="165"/>
      <c r="T69" s="165"/>
      <c r="U69" s="165"/>
      <c r="V69" s="165"/>
      <c r="W69" s="165"/>
      <c r="X69" s="165"/>
      <c r="Y69" s="165"/>
      <c r="Z69" s="165"/>
    </row>
    <row r="70" spans="1:26" ht="15.75" customHeight="1" x14ac:dyDescent="0.25">
      <c r="A70" s="165"/>
      <c r="B70" s="165"/>
      <c r="C70" s="165"/>
      <c r="D70" s="165"/>
      <c r="E70" s="165"/>
      <c r="F70" s="165"/>
      <c r="G70" s="165"/>
      <c r="H70" s="165"/>
      <c r="I70" s="165"/>
      <c r="J70" s="165"/>
      <c r="K70" s="165"/>
      <c r="L70" s="165"/>
      <c r="M70" s="165"/>
      <c r="N70" s="165"/>
      <c r="O70" s="165"/>
      <c r="P70" s="165"/>
      <c r="Q70" s="165"/>
      <c r="R70" s="165"/>
      <c r="S70" s="165"/>
      <c r="T70" s="165"/>
      <c r="U70" s="165"/>
      <c r="V70" s="165"/>
      <c r="W70" s="165"/>
      <c r="X70" s="165"/>
      <c r="Y70" s="165"/>
      <c r="Z70" s="165"/>
    </row>
    <row r="71" spans="1:26" ht="15.75" customHeight="1" x14ac:dyDescent="0.25">
      <c r="A71" s="165"/>
      <c r="B71" s="165"/>
      <c r="C71" s="165"/>
      <c r="D71" s="165"/>
      <c r="E71" s="165"/>
      <c r="F71" s="165"/>
      <c r="G71" s="165"/>
      <c r="H71" s="165"/>
      <c r="I71" s="165"/>
      <c r="J71" s="165"/>
      <c r="K71" s="165"/>
      <c r="L71" s="165"/>
      <c r="M71" s="165"/>
      <c r="N71" s="165"/>
      <c r="O71" s="165"/>
      <c r="P71" s="165"/>
      <c r="Q71" s="165"/>
      <c r="R71" s="165"/>
      <c r="S71" s="165"/>
      <c r="T71" s="165"/>
      <c r="U71" s="165"/>
      <c r="V71" s="165"/>
      <c r="W71" s="165"/>
      <c r="X71" s="165"/>
      <c r="Y71" s="165"/>
      <c r="Z71" s="165"/>
    </row>
    <row r="72" spans="1:26" ht="15.75" customHeight="1" x14ac:dyDescent="0.25">
      <c r="A72" s="165"/>
      <c r="B72" s="165"/>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row>
    <row r="73" spans="1:26" ht="15.75" customHeight="1" x14ac:dyDescent="0.25">
      <c r="A73" s="165"/>
      <c r="B73" s="165"/>
      <c r="C73" s="165"/>
      <c r="D73" s="165"/>
      <c r="E73" s="165"/>
      <c r="F73" s="165"/>
      <c r="G73" s="165"/>
      <c r="H73" s="165"/>
      <c r="I73" s="165"/>
      <c r="J73" s="165"/>
      <c r="K73" s="165"/>
      <c r="L73" s="165"/>
      <c r="M73" s="165"/>
      <c r="N73" s="165"/>
      <c r="O73" s="165"/>
      <c r="P73" s="165"/>
      <c r="Q73" s="165"/>
      <c r="R73" s="165"/>
      <c r="S73" s="165"/>
      <c r="T73" s="165"/>
      <c r="U73" s="165"/>
      <c r="V73" s="165"/>
      <c r="W73" s="165"/>
      <c r="X73" s="165"/>
      <c r="Y73" s="165"/>
      <c r="Z73" s="165"/>
    </row>
    <row r="74" spans="1:26" ht="15.75" customHeight="1" x14ac:dyDescent="0.25">
      <c r="A74" s="165"/>
      <c r="B74" s="165"/>
      <c r="C74" s="165"/>
      <c r="D74" s="165"/>
      <c r="E74" s="165"/>
      <c r="F74" s="165"/>
      <c r="G74" s="165"/>
      <c r="H74" s="165"/>
      <c r="I74" s="165"/>
      <c r="J74" s="165"/>
      <c r="K74" s="165"/>
      <c r="L74" s="165"/>
      <c r="M74" s="165"/>
      <c r="N74" s="165"/>
      <c r="O74" s="165"/>
      <c r="P74" s="165"/>
      <c r="Q74" s="165"/>
      <c r="R74" s="165"/>
      <c r="S74" s="165"/>
      <c r="T74" s="165"/>
      <c r="U74" s="165"/>
      <c r="V74" s="165"/>
      <c r="W74" s="165"/>
      <c r="X74" s="165"/>
      <c r="Y74" s="165"/>
      <c r="Z74" s="165"/>
    </row>
    <row r="75" spans="1:26" ht="15.75" customHeight="1" x14ac:dyDescent="0.25">
      <c r="A75" s="165"/>
      <c r="B75" s="165"/>
      <c r="C75" s="165"/>
      <c r="D75" s="165"/>
      <c r="E75" s="165"/>
      <c r="F75" s="165"/>
      <c r="G75" s="165"/>
      <c r="H75" s="165"/>
      <c r="I75" s="165"/>
      <c r="J75" s="165"/>
      <c r="K75" s="165"/>
      <c r="L75" s="165"/>
      <c r="M75" s="165"/>
      <c r="N75" s="165"/>
      <c r="O75" s="165"/>
      <c r="P75" s="165"/>
      <c r="Q75" s="165"/>
      <c r="R75" s="165"/>
      <c r="S75" s="165"/>
      <c r="T75" s="165"/>
      <c r="U75" s="165"/>
      <c r="V75" s="165"/>
      <c r="W75" s="165"/>
      <c r="X75" s="165"/>
      <c r="Y75" s="165"/>
      <c r="Z75" s="165"/>
    </row>
    <row r="76" spans="1:26" ht="15.75" customHeight="1" x14ac:dyDescent="0.25">
      <c r="A76" s="165"/>
      <c r="B76" s="165"/>
      <c r="C76" s="165"/>
      <c r="D76" s="165"/>
      <c r="E76" s="165"/>
      <c r="F76" s="165"/>
      <c r="G76" s="165"/>
      <c r="H76" s="165"/>
      <c r="I76" s="165"/>
      <c r="J76" s="165"/>
      <c r="K76" s="165"/>
      <c r="L76" s="165"/>
      <c r="M76" s="165"/>
      <c r="N76" s="165"/>
      <c r="O76" s="165"/>
      <c r="P76" s="165"/>
      <c r="Q76" s="165"/>
      <c r="R76" s="165"/>
      <c r="S76" s="165"/>
      <c r="T76" s="165"/>
      <c r="U76" s="165"/>
      <c r="V76" s="165"/>
      <c r="W76" s="165"/>
      <c r="X76" s="165"/>
      <c r="Y76" s="165"/>
      <c r="Z76" s="165"/>
    </row>
    <row r="77" spans="1:26" ht="15.75" customHeight="1" x14ac:dyDescent="0.25">
      <c r="A77" s="165"/>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row>
    <row r="78" spans="1:26" ht="15.75" customHeight="1" x14ac:dyDescent="0.25">
      <c r="A78" s="165"/>
      <c r="B78" s="165"/>
      <c r="C78" s="165"/>
      <c r="D78" s="165"/>
      <c r="E78" s="165"/>
      <c r="F78" s="165"/>
      <c r="G78" s="165"/>
      <c r="H78" s="165"/>
      <c r="I78" s="165"/>
      <c r="J78" s="165"/>
      <c r="K78" s="165"/>
      <c r="L78" s="165"/>
      <c r="M78" s="165"/>
      <c r="N78" s="165"/>
      <c r="O78" s="165"/>
      <c r="P78" s="165"/>
      <c r="Q78" s="165"/>
      <c r="R78" s="165"/>
      <c r="S78" s="165"/>
      <c r="T78" s="165"/>
      <c r="U78" s="165"/>
      <c r="V78" s="165"/>
      <c r="W78" s="165"/>
      <c r="X78" s="165"/>
      <c r="Y78" s="165"/>
      <c r="Z78" s="165"/>
    </row>
    <row r="79" spans="1:26" ht="15.75" customHeight="1" x14ac:dyDescent="0.25">
      <c r="A79" s="165"/>
      <c r="B79" s="16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row>
    <row r="80" spans="1:26" ht="15.75" customHeight="1" x14ac:dyDescent="0.25">
      <c r="A80" s="165"/>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row>
    <row r="81" spans="1:26" ht="15.75" customHeight="1" x14ac:dyDescent="0.25">
      <c r="A81" s="165"/>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row>
    <row r="82" spans="1:26" ht="15.75" customHeight="1" x14ac:dyDescent="0.25">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row>
    <row r="83" spans="1:26" ht="15.75" customHeight="1" x14ac:dyDescent="0.25">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row>
    <row r="84" spans="1:26" ht="15.75" customHeight="1" x14ac:dyDescent="0.25">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row>
    <row r="85" spans="1:26" ht="15.75" customHeight="1" x14ac:dyDescent="0.25">
      <c r="A85" s="165"/>
      <c r="B85" s="165"/>
      <c r="C85" s="165"/>
      <c r="D85" s="165"/>
      <c r="E85" s="165"/>
      <c r="F85" s="165"/>
      <c r="G85" s="165"/>
      <c r="H85" s="165"/>
      <c r="I85" s="165"/>
      <c r="J85" s="165"/>
      <c r="K85" s="165"/>
      <c r="L85" s="165"/>
      <c r="M85" s="165"/>
      <c r="N85" s="165"/>
      <c r="O85" s="165"/>
      <c r="P85" s="165"/>
      <c r="Q85" s="165"/>
      <c r="R85" s="165"/>
      <c r="S85" s="165"/>
      <c r="T85" s="165"/>
      <c r="U85" s="165"/>
      <c r="V85" s="165"/>
      <c r="W85" s="165"/>
      <c r="X85" s="165"/>
      <c r="Y85" s="165"/>
      <c r="Z85" s="165"/>
    </row>
    <row r="86" spans="1:26" ht="15.75" customHeight="1" x14ac:dyDescent="0.25">
      <c r="A86" s="165"/>
      <c r="B86" s="165"/>
      <c r="C86" s="165"/>
      <c r="D86" s="165"/>
      <c r="E86" s="165"/>
      <c r="F86" s="165"/>
      <c r="G86" s="165"/>
      <c r="H86" s="165"/>
      <c r="I86" s="165"/>
      <c r="J86" s="165"/>
      <c r="K86" s="165"/>
      <c r="L86" s="165"/>
      <c r="M86" s="165"/>
      <c r="N86" s="165"/>
      <c r="O86" s="165"/>
      <c r="P86" s="165"/>
      <c r="Q86" s="165"/>
      <c r="R86" s="165"/>
      <c r="S86" s="165"/>
      <c r="T86" s="165"/>
      <c r="U86" s="165"/>
      <c r="V86" s="165"/>
      <c r="W86" s="165"/>
      <c r="X86" s="165"/>
      <c r="Y86" s="165"/>
      <c r="Z86" s="165"/>
    </row>
    <row r="87" spans="1:26" ht="15.75" customHeight="1" x14ac:dyDescent="0.25">
      <c r="A87" s="165"/>
      <c r="B87" s="165"/>
      <c r="C87" s="165"/>
      <c r="D87" s="165"/>
      <c r="E87" s="165"/>
      <c r="F87" s="165"/>
      <c r="G87" s="165"/>
      <c r="H87" s="165"/>
      <c r="I87" s="165"/>
      <c r="J87" s="165"/>
      <c r="K87" s="165"/>
      <c r="L87" s="165"/>
      <c r="M87" s="165"/>
      <c r="N87" s="165"/>
      <c r="O87" s="165"/>
      <c r="P87" s="165"/>
      <c r="Q87" s="165"/>
      <c r="R87" s="165"/>
      <c r="S87" s="165"/>
      <c r="T87" s="165"/>
      <c r="U87" s="165"/>
      <c r="V87" s="165"/>
      <c r="W87" s="165"/>
      <c r="X87" s="165"/>
      <c r="Y87" s="165"/>
      <c r="Z87" s="165"/>
    </row>
    <row r="88" spans="1:26" ht="15.75" customHeight="1" x14ac:dyDescent="0.25">
      <c r="A88" s="165"/>
      <c r="B88" s="165"/>
      <c r="C88" s="165"/>
      <c r="D88" s="165"/>
      <c r="E88" s="165"/>
      <c r="F88" s="165"/>
      <c r="G88" s="165"/>
      <c r="H88" s="165"/>
      <c r="I88" s="165"/>
      <c r="J88" s="165"/>
      <c r="K88" s="165"/>
      <c r="L88" s="165"/>
      <c r="M88" s="165"/>
      <c r="N88" s="165"/>
      <c r="O88" s="165"/>
      <c r="P88" s="165"/>
      <c r="Q88" s="165"/>
      <c r="R88" s="165"/>
      <c r="S88" s="165"/>
      <c r="T88" s="165"/>
      <c r="U88" s="165"/>
      <c r="V88" s="165"/>
      <c r="W88" s="165"/>
      <c r="X88" s="165"/>
      <c r="Y88" s="165"/>
      <c r="Z88" s="165"/>
    </row>
    <row r="89" spans="1:26" ht="15.75" customHeight="1" x14ac:dyDescent="0.25">
      <c r="A89" s="165"/>
      <c r="B89" s="165"/>
      <c r="C89" s="165"/>
      <c r="D89" s="165"/>
      <c r="E89" s="165"/>
      <c r="F89" s="165"/>
      <c r="G89" s="165"/>
      <c r="H89" s="165"/>
      <c r="I89" s="165"/>
      <c r="J89" s="165"/>
      <c r="K89" s="165"/>
      <c r="L89" s="165"/>
      <c r="M89" s="165"/>
      <c r="N89" s="165"/>
      <c r="O89" s="165"/>
      <c r="P89" s="165"/>
      <c r="Q89" s="165"/>
      <c r="R89" s="165"/>
      <c r="S89" s="165"/>
      <c r="T89" s="165"/>
      <c r="U89" s="165"/>
      <c r="V89" s="165"/>
      <c r="W89" s="165"/>
      <c r="X89" s="165"/>
      <c r="Y89" s="165"/>
      <c r="Z89" s="165"/>
    </row>
    <row r="90" spans="1:26" ht="15.75" customHeight="1" x14ac:dyDescent="0.25">
      <c r="A90" s="165"/>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row>
    <row r="91" spans="1:26" ht="15.75" customHeight="1" x14ac:dyDescent="0.25">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row>
    <row r="92" spans="1:26" ht="15.75" customHeight="1" x14ac:dyDescent="0.25">
      <c r="A92" s="165"/>
      <c r="B92" s="165"/>
      <c r="C92" s="165"/>
      <c r="D92" s="165"/>
      <c r="E92" s="165"/>
      <c r="F92" s="165"/>
      <c r="G92" s="165"/>
      <c r="H92" s="165"/>
      <c r="I92" s="165"/>
      <c r="J92" s="165"/>
      <c r="K92" s="165"/>
      <c r="L92" s="165"/>
      <c r="M92" s="165"/>
      <c r="N92" s="165"/>
      <c r="O92" s="165"/>
      <c r="P92" s="165"/>
      <c r="Q92" s="165"/>
      <c r="R92" s="165"/>
      <c r="S92" s="165"/>
      <c r="T92" s="165"/>
      <c r="U92" s="165"/>
      <c r="V92" s="165"/>
      <c r="W92" s="165"/>
      <c r="X92" s="165"/>
      <c r="Y92" s="165"/>
      <c r="Z92" s="165"/>
    </row>
    <row r="93" spans="1:26" ht="15.75" customHeight="1" x14ac:dyDescent="0.25">
      <c r="A93" s="165"/>
      <c r="B93" s="165"/>
      <c r="C93" s="165"/>
      <c r="D93" s="165"/>
      <c r="E93" s="165"/>
      <c r="F93" s="165"/>
      <c r="G93" s="165"/>
      <c r="H93" s="165"/>
      <c r="I93" s="165"/>
      <c r="J93" s="165"/>
      <c r="K93" s="165"/>
      <c r="L93" s="165"/>
      <c r="M93" s="165"/>
      <c r="N93" s="165"/>
      <c r="O93" s="165"/>
      <c r="P93" s="165"/>
      <c r="Q93" s="165"/>
      <c r="R93" s="165"/>
      <c r="S93" s="165"/>
      <c r="T93" s="165"/>
      <c r="U93" s="165"/>
      <c r="V93" s="165"/>
      <c r="W93" s="165"/>
      <c r="X93" s="165"/>
      <c r="Y93" s="165"/>
      <c r="Z93" s="165"/>
    </row>
    <row r="94" spans="1:26" ht="15.75" customHeight="1" x14ac:dyDescent="0.25">
      <c r="A94" s="165"/>
      <c r="B94" s="165"/>
      <c r="C94" s="165"/>
      <c r="D94" s="165"/>
      <c r="E94" s="165"/>
      <c r="F94" s="165"/>
      <c r="G94" s="165"/>
      <c r="H94" s="165"/>
      <c r="I94" s="165"/>
      <c r="J94" s="165"/>
      <c r="K94" s="165"/>
      <c r="L94" s="165"/>
      <c r="M94" s="165"/>
      <c r="N94" s="165"/>
      <c r="O94" s="165"/>
      <c r="P94" s="165"/>
      <c r="Q94" s="165"/>
      <c r="R94" s="165"/>
      <c r="S94" s="165"/>
      <c r="T94" s="165"/>
      <c r="U94" s="165"/>
      <c r="V94" s="165"/>
      <c r="W94" s="165"/>
      <c r="X94" s="165"/>
      <c r="Y94" s="165"/>
      <c r="Z94" s="165"/>
    </row>
    <row r="95" spans="1:26" ht="15.75" customHeight="1" x14ac:dyDescent="0.25">
      <c r="A95" s="165"/>
      <c r="B95" s="165"/>
      <c r="C95" s="165"/>
      <c r="D95" s="165"/>
      <c r="E95" s="165"/>
      <c r="F95" s="165"/>
      <c r="G95" s="165"/>
      <c r="H95" s="165"/>
      <c r="I95" s="165"/>
      <c r="J95" s="165"/>
      <c r="K95" s="165"/>
      <c r="L95" s="165"/>
      <c r="M95" s="165"/>
      <c r="N95" s="165"/>
      <c r="O95" s="165"/>
      <c r="P95" s="165"/>
      <c r="Q95" s="165"/>
      <c r="R95" s="165"/>
      <c r="S95" s="165"/>
      <c r="T95" s="165"/>
      <c r="U95" s="165"/>
      <c r="V95" s="165"/>
      <c r="W95" s="165"/>
      <c r="X95" s="165"/>
      <c r="Y95" s="165"/>
      <c r="Z95" s="165"/>
    </row>
    <row r="96" spans="1:26" ht="15.75" customHeight="1" x14ac:dyDescent="0.25">
      <c r="A96" s="165"/>
      <c r="B96" s="165"/>
      <c r="C96" s="165"/>
      <c r="D96" s="165"/>
      <c r="E96" s="165"/>
      <c r="F96" s="165"/>
      <c r="G96" s="165"/>
      <c r="H96" s="165"/>
      <c r="I96" s="165"/>
      <c r="J96" s="165"/>
      <c r="K96" s="165"/>
      <c r="L96" s="165"/>
      <c r="M96" s="165"/>
      <c r="N96" s="165"/>
      <c r="O96" s="165"/>
      <c r="P96" s="165"/>
      <c r="Q96" s="165"/>
      <c r="R96" s="165"/>
      <c r="S96" s="165"/>
      <c r="T96" s="165"/>
      <c r="U96" s="165"/>
      <c r="V96" s="165"/>
      <c r="W96" s="165"/>
      <c r="X96" s="165"/>
      <c r="Y96" s="165"/>
      <c r="Z96" s="165"/>
    </row>
    <row r="97" spans="1:26" ht="15.75" customHeight="1" x14ac:dyDescent="0.25">
      <c r="A97" s="165"/>
      <c r="B97" s="165"/>
      <c r="C97" s="165"/>
      <c r="D97" s="165"/>
      <c r="E97" s="165"/>
      <c r="F97" s="165"/>
      <c r="G97" s="165"/>
      <c r="H97" s="165"/>
      <c r="I97" s="165"/>
      <c r="J97" s="165"/>
      <c r="K97" s="165"/>
      <c r="L97" s="165"/>
      <c r="M97" s="165"/>
      <c r="N97" s="165"/>
      <c r="O97" s="165"/>
      <c r="P97" s="165"/>
      <c r="Q97" s="165"/>
      <c r="R97" s="165"/>
      <c r="S97" s="165"/>
      <c r="T97" s="165"/>
      <c r="U97" s="165"/>
      <c r="V97" s="165"/>
      <c r="W97" s="165"/>
      <c r="X97" s="165"/>
      <c r="Y97" s="165"/>
      <c r="Z97" s="165"/>
    </row>
    <row r="98" spans="1:26" ht="15.75" customHeight="1" x14ac:dyDescent="0.25">
      <c r="A98" s="165"/>
      <c r="B98" s="165"/>
      <c r="C98" s="165"/>
      <c r="D98" s="165"/>
      <c r="E98" s="165"/>
      <c r="F98" s="165"/>
      <c r="G98" s="165"/>
      <c r="H98" s="165"/>
      <c r="I98" s="165"/>
      <c r="J98" s="165"/>
      <c r="K98" s="165"/>
      <c r="L98" s="165"/>
      <c r="M98" s="165"/>
      <c r="N98" s="165"/>
      <c r="O98" s="165"/>
      <c r="P98" s="165"/>
      <c r="Q98" s="165"/>
      <c r="R98" s="165"/>
      <c r="S98" s="165"/>
      <c r="T98" s="165"/>
      <c r="U98" s="165"/>
      <c r="V98" s="165"/>
      <c r="W98" s="165"/>
      <c r="X98" s="165"/>
      <c r="Y98" s="165"/>
      <c r="Z98" s="165"/>
    </row>
    <row r="99" spans="1:26" ht="15.75" customHeight="1" x14ac:dyDescent="0.25">
      <c r="A99" s="165"/>
      <c r="B99" s="16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row>
    <row r="100" spans="1:26" ht="15.75" customHeight="1" x14ac:dyDescent="0.25">
      <c r="A100" s="165"/>
      <c r="B100" s="165"/>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row>
    <row r="101" spans="1:26" ht="15.75" customHeight="1" x14ac:dyDescent="0.25">
      <c r="A101" s="165"/>
      <c r="B101" s="16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row>
    <row r="102" spans="1:26" ht="15.75" customHeight="1" x14ac:dyDescent="0.25">
      <c r="A102" s="165"/>
      <c r="B102" s="165"/>
      <c r="C102" s="165"/>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row>
    <row r="103" spans="1:26" ht="15.75" customHeight="1" x14ac:dyDescent="0.25">
      <c r="A103" s="165"/>
      <c r="B103" s="165"/>
      <c r="C103" s="165"/>
      <c r="D103" s="165"/>
      <c r="E103" s="165"/>
      <c r="F103" s="165"/>
      <c r="G103" s="165"/>
      <c r="H103" s="165"/>
      <c r="I103" s="165"/>
      <c r="J103" s="165"/>
      <c r="K103" s="165"/>
      <c r="L103" s="165"/>
      <c r="M103" s="165"/>
      <c r="N103" s="165"/>
      <c r="O103" s="165"/>
      <c r="P103" s="165"/>
      <c r="Q103" s="165"/>
      <c r="R103" s="165"/>
      <c r="S103" s="165"/>
      <c r="T103" s="165"/>
      <c r="U103" s="165"/>
      <c r="V103" s="165"/>
      <c r="W103" s="165"/>
      <c r="X103" s="165"/>
      <c r="Y103" s="165"/>
      <c r="Z103" s="165"/>
    </row>
    <row r="104" spans="1:26" ht="15.75" customHeight="1" x14ac:dyDescent="0.25">
      <c r="A104" s="165"/>
      <c r="B104" s="165"/>
      <c r="C104" s="165"/>
      <c r="D104" s="165"/>
      <c r="E104" s="165"/>
      <c r="F104" s="165"/>
      <c r="G104" s="165"/>
      <c r="H104" s="165"/>
      <c r="I104" s="165"/>
      <c r="J104" s="165"/>
      <c r="K104" s="165"/>
      <c r="L104" s="165"/>
      <c r="M104" s="165"/>
      <c r="N104" s="165"/>
      <c r="O104" s="165"/>
      <c r="P104" s="165"/>
      <c r="Q104" s="165"/>
      <c r="R104" s="165"/>
      <c r="S104" s="165"/>
      <c r="T104" s="165"/>
      <c r="U104" s="165"/>
      <c r="V104" s="165"/>
      <c r="W104" s="165"/>
      <c r="X104" s="165"/>
      <c r="Y104" s="165"/>
      <c r="Z104" s="165"/>
    </row>
    <row r="105" spans="1:26" ht="15.75" customHeight="1" x14ac:dyDescent="0.25">
      <c r="A105" s="165"/>
      <c r="B105" s="165"/>
      <c r="C105" s="165"/>
      <c r="D105" s="165"/>
      <c r="E105" s="165"/>
      <c r="F105" s="165"/>
      <c r="G105" s="165"/>
      <c r="H105" s="165"/>
      <c r="I105" s="165"/>
      <c r="J105" s="165"/>
      <c r="K105" s="165"/>
      <c r="L105" s="165"/>
      <c r="M105" s="165"/>
      <c r="N105" s="165"/>
      <c r="O105" s="165"/>
      <c r="P105" s="165"/>
      <c r="Q105" s="165"/>
      <c r="R105" s="165"/>
      <c r="S105" s="165"/>
      <c r="T105" s="165"/>
      <c r="U105" s="165"/>
      <c r="V105" s="165"/>
      <c r="W105" s="165"/>
      <c r="X105" s="165"/>
      <c r="Y105" s="165"/>
      <c r="Z105" s="165"/>
    </row>
    <row r="106" spans="1:26" ht="15.75" customHeight="1" x14ac:dyDescent="0.25">
      <c r="A106" s="165"/>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row>
    <row r="107" spans="1:26" ht="15.75" customHeight="1" x14ac:dyDescent="0.25">
      <c r="A107" s="165"/>
      <c r="B107" s="165"/>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row>
    <row r="108" spans="1:26" ht="15.75" customHeight="1" x14ac:dyDescent="0.25">
      <c r="A108" s="165"/>
      <c r="B108" s="165"/>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row>
    <row r="109" spans="1:26" ht="15.75" customHeight="1" x14ac:dyDescent="0.25">
      <c r="A109" s="165"/>
      <c r="B109" s="165"/>
      <c r="C109" s="165"/>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row>
    <row r="110" spans="1:26" ht="15.75" customHeight="1" x14ac:dyDescent="0.25">
      <c r="A110" s="165"/>
      <c r="B110" s="165"/>
      <c r="C110" s="165"/>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row>
    <row r="111" spans="1:26" ht="15.75" customHeight="1" x14ac:dyDescent="0.25">
      <c r="A111" s="165"/>
      <c r="B111" s="165"/>
      <c r="C111" s="165"/>
      <c r="D111" s="165"/>
      <c r="E111" s="165"/>
      <c r="F111" s="165"/>
      <c r="G111" s="165"/>
      <c r="H111" s="165"/>
      <c r="I111" s="165"/>
      <c r="J111" s="165"/>
      <c r="K111" s="165"/>
      <c r="L111" s="165"/>
      <c r="M111" s="165"/>
      <c r="N111" s="165"/>
      <c r="O111" s="165"/>
      <c r="P111" s="165"/>
      <c r="Q111" s="165"/>
      <c r="R111" s="165"/>
      <c r="S111" s="165"/>
      <c r="T111" s="165"/>
      <c r="U111" s="165"/>
      <c r="V111" s="165"/>
      <c r="W111" s="165"/>
      <c r="X111" s="165"/>
      <c r="Y111" s="165"/>
      <c r="Z111" s="165"/>
    </row>
    <row r="112" spans="1:26" ht="15.75" customHeight="1" x14ac:dyDescent="0.25">
      <c r="A112" s="165"/>
      <c r="B112" s="165"/>
      <c r="C112" s="165"/>
      <c r="D112" s="165"/>
      <c r="E112" s="165"/>
      <c r="F112" s="165"/>
      <c r="G112" s="165"/>
      <c r="H112" s="165"/>
      <c r="I112" s="165"/>
      <c r="J112" s="165"/>
      <c r="K112" s="165"/>
      <c r="L112" s="165"/>
      <c r="M112" s="165"/>
      <c r="N112" s="165"/>
      <c r="O112" s="165"/>
      <c r="P112" s="165"/>
      <c r="Q112" s="165"/>
      <c r="R112" s="165"/>
      <c r="S112" s="165"/>
      <c r="T112" s="165"/>
      <c r="U112" s="165"/>
      <c r="V112" s="165"/>
      <c r="W112" s="165"/>
      <c r="X112" s="165"/>
      <c r="Y112" s="165"/>
      <c r="Z112" s="165"/>
    </row>
    <row r="113" spans="1:26" ht="15.75" customHeight="1" x14ac:dyDescent="0.25">
      <c r="A113" s="165"/>
      <c r="B113" s="16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row>
    <row r="114" spans="1:26" ht="15.75" customHeight="1" x14ac:dyDescent="0.25">
      <c r="A114" s="165"/>
      <c r="B114" s="165"/>
      <c r="C114" s="165"/>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row>
    <row r="115" spans="1:26" ht="15.75" customHeight="1" x14ac:dyDescent="0.25">
      <c r="A115" s="165"/>
      <c r="B115" s="165"/>
      <c r="C115" s="165"/>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row>
    <row r="116" spans="1:26" ht="15.75" customHeight="1" x14ac:dyDescent="0.25">
      <c r="A116" s="165"/>
      <c r="B116" s="165"/>
      <c r="C116" s="165"/>
      <c r="D116" s="165"/>
      <c r="E116" s="165"/>
      <c r="F116" s="165"/>
      <c r="G116" s="165"/>
      <c r="H116" s="165"/>
      <c r="I116" s="165"/>
      <c r="J116" s="165"/>
      <c r="K116" s="165"/>
      <c r="L116" s="165"/>
      <c r="M116" s="165"/>
      <c r="N116" s="165"/>
      <c r="O116" s="165"/>
      <c r="P116" s="165"/>
      <c r="Q116" s="165"/>
      <c r="R116" s="165"/>
      <c r="S116" s="165"/>
      <c r="T116" s="165"/>
      <c r="U116" s="165"/>
      <c r="V116" s="165"/>
      <c r="W116" s="165"/>
      <c r="X116" s="165"/>
      <c r="Y116" s="165"/>
      <c r="Z116" s="165"/>
    </row>
    <row r="117" spans="1:26" ht="15.75" customHeight="1" x14ac:dyDescent="0.25">
      <c r="A117" s="165"/>
      <c r="B117" s="165"/>
      <c r="C117" s="165"/>
      <c r="D117" s="165"/>
      <c r="E117" s="165"/>
      <c r="F117" s="165"/>
      <c r="G117" s="165"/>
      <c r="H117" s="165"/>
      <c r="I117" s="165"/>
      <c r="J117" s="165"/>
      <c r="K117" s="165"/>
      <c r="L117" s="165"/>
      <c r="M117" s="165"/>
      <c r="N117" s="165"/>
      <c r="O117" s="165"/>
      <c r="P117" s="165"/>
      <c r="Q117" s="165"/>
      <c r="R117" s="165"/>
      <c r="S117" s="165"/>
      <c r="T117" s="165"/>
      <c r="U117" s="165"/>
      <c r="V117" s="165"/>
      <c r="W117" s="165"/>
      <c r="X117" s="165"/>
      <c r="Y117" s="165"/>
      <c r="Z117" s="165"/>
    </row>
    <row r="118" spans="1:26" ht="15.75" customHeight="1" x14ac:dyDescent="0.25">
      <c r="A118" s="165"/>
      <c r="B118" s="165"/>
      <c r="C118" s="165"/>
      <c r="D118" s="165"/>
      <c r="E118" s="165"/>
      <c r="F118" s="165"/>
      <c r="G118" s="165"/>
      <c r="H118" s="165"/>
      <c r="I118" s="165"/>
      <c r="J118" s="165"/>
      <c r="K118" s="165"/>
      <c r="L118" s="165"/>
      <c r="M118" s="165"/>
      <c r="N118" s="165"/>
      <c r="O118" s="165"/>
      <c r="P118" s="165"/>
      <c r="Q118" s="165"/>
      <c r="R118" s="165"/>
      <c r="S118" s="165"/>
      <c r="T118" s="165"/>
      <c r="U118" s="165"/>
      <c r="V118" s="165"/>
      <c r="W118" s="165"/>
      <c r="X118" s="165"/>
      <c r="Y118" s="165"/>
      <c r="Z118" s="165"/>
    </row>
    <row r="119" spans="1:26" ht="15.75" customHeight="1" x14ac:dyDescent="0.25">
      <c r="A119" s="165"/>
      <c r="B119" s="165"/>
      <c r="C119" s="165"/>
      <c r="D119" s="165"/>
      <c r="E119" s="165"/>
      <c r="F119" s="165"/>
      <c r="G119" s="165"/>
      <c r="H119" s="165"/>
      <c r="I119" s="165"/>
      <c r="J119" s="165"/>
      <c r="K119" s="165"/>
      <c r="L119" s="165"/>
      <c r="M119" s="165"/>
      <c r="N119" s="165"/>
      <c r="O119" s="165"/>
      <c r="P119" s="165"/>
      <c r="Q119" s="165"/>
      <c r="R119" s="165"/>
      <c r="S119" s="165"/>
      <c r="T119" s="165"/>
      <c r="U119" s="165"/>
      <c r="V119" s="165"/>
      <c r="W119" s="165"/>
      <c r="X119" s="165"/>
      <c r="Y119" s="165"/>
      <c r="Z119" s="165"/>
    </row>
    <row r="120" spans="1:26" ht="15.75" customHeight="1" x14ac:dyDescent="0.25">
      <c r="A120" s="165"/>
      <c r="B120" s="165"/>
      <c r="C120" s="165"/>
      <c r="D120" s="165"/>
      <c r="E120" s="165"/>
      <c r="F120" s="165"/>
      <c r="G120" s="165"/>
      <c r="H120" s="165"/>
      <c r="I120" s="165"/>
      <c r="J120" s="165"/>
      <c r="K120" s="165"/>
      <c r="L120" s="165"/>
      <c r="M120" s="165"/>
      <c r="N120" s="165"/>
      <c r="O120" s="165"/>
      <c r="P120" s="165"/>
      <c r="Q120" s="165"/>
      <c r="R120" s="165"/>
      <c r="S120" s="165"/>
      <c r="T120" s="165"/>
      <c r="U120" s="165"/>
      <c r="V120" s="165"/>
      <c r="W120" s="165"/>
      <c r="X120" s="165"/>
      <c r="Y120" s="165"/>
      <c r="Z120" s="165"/>
    </row>
    <row r="121" spans="1:26" ht="15.75" customHeight="1" x14ac:dyDescent="0.25">
      <c r="A121" s="165"/>
      <c r="B121" s="165"/>
      <c r="C121" s="165"/>
      <c r="D121" s="165"/>
      <c r="E121" s="165"/>
      <c r="F121" s="165"/>
      <c r="G121" s="165"/>
      <c r="H121" s="165"/>
      <c r="I121" s="165"/>
      <c r="J121" s="165"/>
      <c r="K121" s="165"/>
      <c r="L121" s="165"/>
      <c r="M121" s="165"/>
      <c r="N121" s="165"/>
      <c r="O121" s="165"/>
      <c r="P121" s="165"/>
      <c r="Q121" s="165"/>
      <c r="R121" s="165"/>
      <c r="S121" s="165"/>
      <c r="T121" s="165"/>
      <c r="U121" s="165"/>
      <c r="V121" s="165"/>
      <c r="W121" s="165"/>
      <c r="X121" s="165"/>
      <c r="Y121" s="165"/>
      <c r="Z121" s="165"/>
    </row>
    <row r="122" spans="1:26" ht="15.75" customHeight="1" x14ac:dyDescent="0.25">
      <c r="A122" s="165"/>
      <c r="B122" s="165"/>
      <c r="C122" s="165"/>
      <c r="D122" s="165"/>
      <c r="E122" s="165"/>
      <c r="F122" s="165"/>
      <c r="G122" s="165"/>
      <c r="H122" s="165"/>
      <c r="I122" s="165"/>
      <c r="J122" s="165"/>
      <c r="K122" s="165"/>
      <c r="L122" s="165"/>
      <c r="M122" s="165"/>
      <c r="N122" s="165"/>
      <c r="O122" s="165"/>
      <c r="P122" s="165"/>
      <c r="Q122" s="165"/>
      <c r="R122" s="165"/>
      <c r="S122" s="165"/>
      <c r="T122" s="165"/>
      <c r="U122" s="165"/>
      <c r="V122" s="165"/>
      <c r="W122" s="165"/>
      <c r="X122" s="165"/>
      <c r="Y122" s="165"/>
      <c r="Z122" s="165"/>
    </row>
    <row r="123" spans="1:26" ht="15.75" customHeight="1" x14ac:dyDescent="0.25">
      <c r="A123" s="165"/>
      <c r="B123" s="165"/>
      <c r="C123" s="165"/>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row>
    <row r="124" spans="1:26" ht="15.75" customHeight="1" x14ac:dyDescent="0.25">
      <c r="A124" s="16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5.75" customHeight="1" x14ac:dyDescent="0.25">
      <c r="A125" s="165"/>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5.75" customHeight="1" x14ac:dyDescent="0.25">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5.75" customHeight="1" x14ac:dyDescent="0.25">
      <c r="A127" s="165"/>
      <c r="B127" s="165"/>
      <c r="C127" s="165"/>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row>
    <row r="128" spans="1:26" ht="15.75" customHeight="1" x14ac:dyDescent="0.25">
      <c r="A128" s="165"/>
      <c r="B128" s="165"/>
      <c r="C128" s="165"/>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row>
    <row r="129" spans="1:26" ht="15.75" customHeight="1" x14ac:dyDescent="0.25">
      <c r="A129" s="165"/>
      <c r="B129" s="165"/>
      <c r="C129" s="165"/>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row>
    <row r="130" spans="1:26" ht="15.75" customHeight="1" x14ac:dyDescent="0.25">
      <c r="A130" s="165"/>
      <c r="B130" s="165"/>
      <c r="C130" s="165"/>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row>
    <row r="131" spans="1:26" ht="15.75" customHeight="1" x14ac:dyDescent="0.25">
      <c r="A131" s="165"/>
      <c r="B131" s="165"/>
      <c r="C131" s="165"/>
      <c r="D131" s="165"/>
      <c r="E131" s="165"/>
      <c r="F131" s="165"/>
      <c r="G131" s="165"/>
      <c r="H131" s="165"/>
      <c r="I131" s="165"/>
      <c r="J131" s="165"/>
      <c r="K131" s="165"/>
      <c r="L131" s="165"/>
      <c r="M131" s="165"/>
      <c r="N131" s="165"/>
      <c r="O131" s="165"/>
      <c r="P131" s="165"/>
      <c r="Q131" s="165"/>
      <c r="R131" s="165"/>
      <c r="S131" s="165"/>
      <c r="T131" s="165"/>
      <c r="U131" s="165"/>
      <c r="V131" s="165"/>
      <c r="W131" s="165"/>
      <c r="X131" s="165"/>
      <c r="Y131" s="165"/>
      <c r="Z131" s="165"/>
    </row>
    <row r="132" spans="1:26" ht="15.75" customHeight="1" x14ac:dyDescent="0.25">
      <c r="A132" s="165"/>
      <c r="B132" s="165"/>
      <c r="C132" s="165"/>
      <c r="D132" s="165"/>
      <c r="E132" s="165"/>
      <c r="F132" s="165"/>
      <c r="G132" s="165"/>
      <c r="H132" s="165"/>
      <c r="I132" s="165"/>
      <c r="J132" s="165"/>
      <c r="K132" s="165"/>
      <c r="L132" s="165"/>
      <c r="M132" s="165"/>
      <c r="N132" s="165"/>
      <c r="O132" s="165"/>
      <c r="P132" s="165"/>
      <c r="Q132" s="165"/>
      <c r="R132" s="165"/>
      <c r="S132" s="165"/>
      <c r="T132" s="165"/>
      <c r="U132" s="165"/>
      <c r="V132" s="165"/>
      <c r="W132" s="165"/>
      <c r="X132" s="165"/>
      <c r="Y132" s="165"/>
      <c r="Z132" s="165"/>
    </row>
    <row r="133" spans="1:26" ht="15.75" customHeight="1" x14ac:dyDescent="0.25">
      <c r="A133" s="165"/>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26" ht="15.75" customHeight="1" x14ac:dyDescent="0.25">
      <c r="A134" s="165"/>
      <c r="B134" s="165"/>
      <c r="C134" s="165"/>
      <c r="D134" s="165"/>
      <c r="E134" s="165"/>
      <c r="F134" s="165"/>
      <c r="G134" s="165"/>
      <c r="H134" s="165"/>
      <c r="I134" s="165"/>
      <c r="J134" s="165"/>
      <c r="K134" s="165"/>
      <c r="L134" s="165"/>
      <c r="M134" s="165"/>
      <c r="N134" s="165"/>
      <c r="O134" s="165"/>
      <c r="P134" s="165"/>
      <c r="Q134" s="165"/>
      <c r="R134" s="165"/>
      <c r="S134" s="165"/>
      <c r="T134" s="165"/>
      <c r="U134" s="165"/>
      <c r="V134" s="165"/>
      <c r="W134" s="165"/>
      <c r="X134" s="165"/>
      <c r="Y134" s="165"/>
      <c r="Z134" s="165"/>
    </row>
    <row r="135" spans="1:26" ht="15.75" customHeight="1" x14ac:dyDescent="0.25">
      <c r="A135" s="165"/>
      <c r="B135" s="165"/>
      <c r="C135" s="165"/>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row>
    <row r="136" spans="1:26" ht="15.75" customHeight="1" x14ac:dyDescent="0.25">
      <c r="A136" s="165"/>
      <c r="B136" s="165"/>
      <c r="C136" s="165"/>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row>
    <row r="137" spans="1:26" ht="15.75" customHeight="1" x14ac:dyDescent="0.25">
      <c r="A137" s="165"/>
      <c r="B137" s="165"/>
      <c r="C137" s="165"/>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row>
    <row r="138" spans="1:26" ht="15.75" customHeight="1" x14ac:dyDescent="0.25">
      <c r="A138" s="165"/>
      <c r="B138" s="165"/>
      <c r="C138" s="165"/>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row>
    <row r="139" spans="1:26" ht="15.75" customHeight="1" x14ac:dyDescent="0.25">
      <c r="A139" s="165"/>
      <c r="B139" s="165"/>
      <c r="C139" s="165"/>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row>
    <row r="140" spans="1:26" ht="15.75" customHeight="1" x14ac:dyDescent="0.25">
      <c r="A140" s="165"/>
      <c r="B140" s="165"/>
      <c r="C140" s="165"/>
      <c r="D140" s="165"/>
      <c r="E140" s="165"/>
      <c r="F140" s="165"/>
      <c r="G140" s="165"/>
      <c r="H140" s="165"/>
      <c r="I140" s="165"/>
      <c r="J140" s="165"/>
      <c r="K140" s="165"/>
      <c r="L140" s="165"/>
      <c r="M140" s="165"/>
      <c r="N140" s="165"/>
      <c r="O140" s="165"/>
      <c r="P140" s="165"/>
      <c r="Q140" s="165"/>
      <c r="R140" s="165"/>
      <c r="S140" s="165"/>
      <c r="T140" s="165"/>
      <c r="U140" s="165"/>
      <c r="V140" s="165"/>
      <c r="W140" s="165"/>
      <c r="X140" s="165"/>
      <c r="Y140" s="165"/>
      <c r="Z140" s="165"/>
    </row>
    <row r="141" spans="1:26" ht="15.75" customHeight="1" x14ac:dyDescent="0.25">
      <c r="A141" s="165"/>
      <c r="B141" s="165"/>
      <c r="C141" s="165"/>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row>
    <row r="142" spans="1:26" ht="15.75" customHeight="1" x14ac:dyDescent="0.25">
      <c r="A142" s="165"/>
      <c r="B142" s="165"/>
      <c r="C142" s="165"/>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row>
    <row r="143" spans="1:26" ht="15.75" customHeight="1" x14ac:dyDescent="0.25">
      <c r="A143" s="165"/>
      <c r="B143" s="165"/>
      <c r="C143" s="165"/>
      <c r="D143" s="165"/>
      <c r="E143" s="165"/>
      <c r="F143" s="165"/>
      <c r="G143" s="165"/>
      <c r="H143" s="165"/>
      <c r="I143" s="165"/>
      <c r="J143" s="165"/>
      <c r="K143" s="165"/>
      <c r="L143" s="165"/>
      <c r="M143" s="165"/>
      <c r="N143" s="165"/>
      <c r="O143" s="165"/>
      <c r="P143" s="165"/>
      <c r="Q143" s="165"/>
      <c r="R143" s="165"/>
      <c r="S143" s="165"/>
      <c r="T143" s="165"/>
      <c r="U143" s="165"/>
      <c r="V143" s="165"/>
      <c r="W143" s="165"/>
      <c r="X143" s="165"/>
      <c r="Y143" s="165"/>
      <c r="Z143" s="165"/>
    </row>
    <row r="144" spans="1:26" ht="15.75" customHeight="1" x14ac:dyDescent="0.25">
      <c r="A144" s="165"/>
      <c r="B144" s="165"/>
      <c r="C144" s="165"/>
      <c r="D144" s="165"/>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row>
    <row r="145" spans="1:26" ht="15.75" customHeight="1" x14ac:dyDescent="0.25">
      <c r="A145" s="165"/>
      <c r="B145" s="165"/>
      <c r="C145" s="165"/>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row>
    <row r="146" spans="1:26" ht="15.75" customHeight="1" x14ac:dyDescent="0.25">
      <c r="A146" s="165"/>
      <c r="B146" s="165"/>
      <c r="C146" s="165"/>
      <c r="D146" s="165"/>
      <c r="E146" s="165"/>
      <c r="F146" s="165"/>
      <c r="G146" s="165"/>
      <c r="H146" s="165"/>
      <c r="I146" s="165"/>
      <c r="J146" s="165"/>
      <c r="K146" s="165"/>
      <c r="L146" s="165"/>
      <c r="M146" s="165"/>
      <c r="N146" s="165"/>
      <c r="O146" s="165"/>
      <c r="P146" s="165"/>
      <c r="Q146" s="165"/>
      <c r="R146" s="165"/>
      <c r="S146" s="165"/>
      <c r="T146" s="165"/>
      <c r="U146" s="165"/>
      <c r="V146" s="165"/>
      <c r="W146" s="165"/>
      <c r="X146" s="165"/>
      <c r="Y146" s="165"/>
      <c r="Z146" s="165"/>
    </row>
    <row r="147" spans="1:26" ht="15.75" customHeight="1" x14ac:dyDescent="0.25">
      <c r="A147" s="165"/>
      <c r="B147" s="165"/>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row>
    <row r="148" spans="1:26" ht="15.75" customHeight="1" x14ac:dyDescent="0.25">
      <c r="A148" s="165"/>
      <c r="B148" s="165"/>
      <c r="C148" s="165"/>
      <c r="D148" s="165"/>
      <c r="E148" s="165"/>
      <c r="F148" s="165"/>
      <c r="G148" s="165"/>
      <c r="H148" s="165"/>
      <c r="I148" s="165"/>
      <c r="J148" s="165"/>
      <c r="K148" s="165"/>
      <c r="L148" s="165"/>
      <c r="M148" s="165"/>
      <c r="N148" s="165"/>
      <c r="O148" s="165"/>
      <c r="P148" s="165"/>
      <c r="Q148" s="165"/>
      <c r="R148" s="165"/>
      <c r="S148" s="165"/>
      <c r="T148" s="165"/>
      <c r="U148" s="165"/>
      <c r="V148" s="165"/>
      <c r="W148" s="165"/>
      <c r="X148" s="165"/>
      <c r="Y148" s="165"/>
      <c r="Z148" s="165"/>
    </row>
    <row r="149" spans="1:26" ht="15.75" customHeight="1" x14ac:dyDescent="0.25">
      <c r="A149" s="165"/>
      <c r="B149" s="165"/>
      <c r="C149" s="165"/>
      <c r="D149" s="165"/>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row>
    <row r="150" spans="1:26" ht="15.75" customHeight="1" x14ac:dyDescent="0.25">
      <c r="A150" s="165"/>
      <c r="B150" s="165"/>
      <c r="C150" s="165"/>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row>
    <row r="151" spans="1:26" ht="15.75" customHeight="1" x14ac:dyDescent="0.25">
      <c r="A151" s="165"/>
      <c r="B151" s="165"/>
      <c r="C151" s="165"/>
      <c r="D151" s="165"/>
      <c r="E151" s="165"/>
      <c r="F151" s="165"/>
      <c r="G151" s="165"/>
      <c r="H151" s="165"/>
      <c r="I151" s="165"/>
      <c r="J151" s="165"/>
      <c r="K151" s="165"/>
      <c r="L151" s="165"/>
      <c r="M151" s="165"/>
      <c r="N151" s="165"/>
      <c r="O151" s="165"/>
      <c r="P151" s="165"/>
      <c r="Q151" s="165"/>
      <c r="R151" s="165"/>
      <c r="S151" s="165"/>
      <c r="T151" s="165"/>
      <c r="U151" s="165"/>
      <c r="V151" s="165"/>
      <c r="W151" s="165"/>
      <c r="X151" s="165"/>
      <c r="Y151" s="165"/>
      <c r="Z151" s="165"/>
    </row>
    <row r="152" spans="1:26" ht="15.75" customHeight="1" x14ac:dyDescent="0.25">
      <c r="A152" s="165"/>
      <c r="B152" s="165"/>
      <c r="C152" s="165"/>
      <c r="D152" s="165"/>
      <c r="E152" s="165"/>
      <c r="F152" s="165"/>
      <c r="G152" s="165"/>
      <c r="H152" s="165"/>
      <c r="I152" s="165"/>
      <c r="J152" s="165"/>
      <c r="K152" s="165"/>
      <c r="L152" s="165"/>
      <c r="M152" s="165"/>
      <c r="N152" s="165"/>
      <c r="O152" s="165"/>
      <c r="P152" s="165"/>
      <c r="Q152" s="165"/>
      <c r="R152" s="165"/>
      <c r="S152" s="165"/>
      <c r="T152" s="165"/>
      <c r="U152" s="165"/>
      <c r="V152" s="165"/>
      <c r="W152" s="165"/>
      <c r="X152" s="165"/>
      <c r="Y152" s="165"/>
      <c r="Z152" s="165"/>
    </row>
    <row r="153" spans="1:26" ht="15.75" customHeight="1" x14ac:dyDescent="0.25">
      <c r="A153" s="165"/>
      <c r="B153" s="165"/>
      <c r="C153" s="165"/>
      <c r="D153" s="165"/>
      <c r="E153" s="165"/>
      <c r="F153" s="165"/>
      <c r="G153" s="165"/>
      <c r="H153" s="165"/>
      <c r="I153" s="165"/>
      <c r="J153" s="165"/>
      <c r="K153" s="165"/>
      <c r="L153" s="165"/>
      <c r="M153" s="165"/>
      <c r="N153" s="165"/>
      <c r="O153" s="165"/>
      <c r="P153" s="165"/>
      <c r="Q153" s="165"/>
      <c r="R153" s="165"/>
      <c r="S153" s="165"/>
      <c r="T153" s="165"/>
      <c r="U153" s="165"/>
      <c r="V153" s="165"/>
      <c r="W153" s="165"/>
      <c r="X153" s="165"/>
      <c r="Y153" s="165"/>
      <c r="Z153" s="165"/>
    </row>
    <row r="154" spans="1:26" ht="15.75" customHeight="1" x14ac:dyDescent="0.25">
      <c r="A154" s="165"/>
      <c r="B154" s="165"/>
      <c r="C154" s="165"/>
      <c r="D154" s="165"/>
      <c r="E154" s="165"/>
      <c r="F154" s="165"/>
      <c r="G154" s="165"/>
      <c r="H154" s="165"/>
      <c r="I154" s="165"/>
      <c r="J154" s="165"/>
      <c r="K154" s="165"/>
      <c r="L154" s="165"/>
      <c r="M154" s="165"/>
      <c r="N154" s="165"/>
      <c r="O154" s="165"/>
      <c r="P154" s="165"/>
      <c r="Q154" s="165"/>
      <c r="R154" s="165"/>
      <c r="S154" s="165"/>
      <c r="T154" s="165"/>
      <c r="U154" s="165"/>
      <c r="V154" s="165"/>
      <c r="W154" s="165"/>
      <c r="X154" s="165"/>
      <c r="Y154" s="165"/>
      <c r="Z154" s="165"/>
    </row>
    <row r="155" spans="1:26" ht="15.75" customHeight="1" x14ac:dyDescent="0.25">
      <c r="A155" s="165"/>
      <c r="B155" s="165"/>
      <c r="C155" s="165"/>
      <c r="D155" s="165"/>
      <c r="E155" s="165"/>
      <c r="F155" s="165"/>
      <c r="G155" s="165"/>
      <c r="H155" s="165"/>
      <c r="I155" s="165"/>
      <c r="J155" s="165"/>
      <c r="K155" s="165"/>
      <c r="L155" s="165"/>
      <c r="M155" s="165"/>
      <c r="N155" s="165"/>
      <c r="O155" s="165"/>
      <c r="P155" s="165"/>
      <c r="Q155" s="165"/>
      <c r="R155" s="165"/>
      <c r="S155" s="165"/>
      <c r="T155" s="165"/>
      <c r="U155" s="165"/>
      <c r="V155" s="165"/>
      <c r="W155" s="165"/>
      <c r="X155" s="165"/>
      <c r="Y155" s="165"/>
      <c r="Z155" s="165"/>
    </row>
    <row r="156" spans="1:26" ht="15.75" customHeight="1" x14ac:dyDescent="0.25">
      <c r="A156" s="165"/>
      <c r="B156" s="165"/>
      <c r="C156" s="165"/>
      <c r="D156" s="165"/>
      <c r="E156" s="165"/>
      <c r="F156" s="165"/>
      <c r="G156" s="165"/>
      <c r="H156" s="165"/>
      <c r="I156" s="165"/>
      <c r="J156" s="165"/>
      <c r="K156" s="165"/>
      <c r="L156" s="165"/>
      <c r="M156" s="165"/>
      <c r="N156" s="165"/>
      <c r="O156" s="165"/>
      <c r="P156" s="165"/>
      <c r="Q156" s="165"/>
      <c r="R156" s="165"/>
      <c r="S156" s="165"/>
      <c r="T156" s="165"/>
      <c r="U156" s="165"/>
      <c r="V156" s="165"/>
      <c r="W156" s="165"/>
      <c r="X156" s="165"/>
      <c r="Y156" s="165"/>
      <c r="Z156" s="165"/>
    </row>
    <row r="157" spans="1:26" ht="15.75" customHeight="1" x14ac:dyDescent="0.25">
      <c r="A157" s="165"/>
      <c r="B157" s="165"/>
      <c r="C157" s="165"/>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row>
    <row r="158" spans="1:26" ht="15.75" customHeight="1" x14ac:dyDescent="0.25">
      <c r="A158" s="165"/>
      <c r="B158" s="165"/>
      <c r="C158" s="165"/>
      <c r="D158" s="165"/>
      <c r="E158" s="165"/>
      <c r="F158" s="165"/>
      <c r="G158" s="165"/>
      <c r="H158" s="165"/>
      <c r="I158" s="165"/>
      <c r="J158" s="165"/>
      <c r="K158" s="165"/>
      <c r="L158" s="165"/>
      <c r="M158" s="165"/>
      <c r="N158" s="165"/>
      <c r="O158" s="165"/>
      <c r="P158" s="165"/>
      <c r="Q158" s="165"/>
      <c r="R158" s="165"/>
      <c r="S158" s="165"/>
      <c r="T158" s="165"/>
      <c r="U158" s="165"/>
      <c r="V158" s="165"/>
      <c r="W158" s="165"/>
      <c r="X158" s="165"/>
      <c r="Y158" s="165"/>
      <c r="Z158" s="165"/>
    </row>
    <row r="159" spans="1:26" ht="15.75" customHeight="1" x14ac:dyDescent="0.25">
      <c r="A159" s="165"/>
      <c r="B159" s="165"/>
      <c r="C159" s="165"/>
      <c r="D159" s="165"/>
      <c r="E159" s="165"/>
      <c r="F159" s="165"/>
      <c r="G159" s="165"/>
      <c r="H159" s="165"/>
      <c r="I159" s="165"/>
      <c r="J159" s="165"/>
      <c r="K159" s="165"/>
      <c r="L159" s="165"/>
      <c r="M159" s="165"/>
      <c r="N159" s="165"/>
      <c r="O159" s="165"/>
      <c r="P159" s="165"/>
      <c r="Q159" s="165"/>
      <c r="R159" s="165"/>
      <c r="S159" s="165"/>
      <c r="T159" s="165"/>
      <c r="U159" s="165"/>
      <c r="V159" s="165"/>
      <c r="W159" s="165"/>
      <c r="X159" s="165"/>
      <c r="Y159" s="165"/>
      <c r="Z159" s="165"/>
    </row>
    <row r="160" spans="1:26" ht="15.75" customHeight="1" x14ac:dyDescent="0.25">
      <c r="A160" s="165"/>
      <c r="B160" s="165"/>
      <c r="C160" s="165"/>
      <c r="D160" s="165"/>
      <c r="E160" s="165"/>
      <c r="F160" s="165"/>
      <c r="G160" s="165"/>
      <c r="H160" s="165"/>
      <c r="I160" s="165"/>
      <c r="J160" s="165"/>
      <c r="K160" s="165"/>
      <c r="L160" s="165"/>
      <c r="M160" s="165"/>
      <c r="N160" s="165"/>
      <c r="O160" s="165"/>
      <c r="P160" s="165"/>
      <c r="Q160" s="165"/>
      <c r="R160" s="165"/>
      <c r="S160" s="165"/>
      <c r="T160" s="165"/>
      <c r="U160" s="165"/>
      <c r="V160" s="165"/>
      <c r="W160" s="165"/>
      <c r="X160" s="165"/>
      <c r="Y160" s="165"/>
      <c r="Z160" s="165"/>
    </row>
    <row r="161" spans="1:26" ht="15.75" customHeight="1" x14ac:dyDescent="0.25">
      <c r="A161" s="165"/>
      <c r="B161" s="165"/>
      <c r="C161" s="165"/>
      <c r="D161" s="165"/>
      <c r="E161" s="165"/>
      <c r="F161" s="165"/>
      <c r="G161" s="165"/>
      <c r="H161" s="165"/>
      <c r="I161" s="165"/>
      <c r="J161" s="165"/>
      <c r="K161" s="165"/>
      <c r="L161" s="165"/>
      <c r="M161" s="165"/>
      <c r="N161" s="165"/>
      <c r="O161" s="165"/>
      <c r="P161" s="165"/>
      <c r="Q161" s="165"/>
      <c r="R161" s="165"/>
      <c r="S161" s="165"/>
      <c r="T161" s="165"/>
      <c r="U161" s="165"/>
      <c r="V161" s="165"/>
      <c r="W161" s="165"/>
      <c r="X161" s="165"/>
      <c r="Y161" s="165"/>
      <c r="Z161" s="165"/>
    </row>
    <row r="162" spans="1:26" ht="15.75" customHeight="1" x14ac:dyDescent="0.25">
      <c r="A162" s="165"/>
      <c r="B162" s="165"/>
      <c r="C162" s="165"/>
      <c r="D162" s="165"/>
      <c r="E162" s="165"/>
      <c r="F162" s="165"/>
      <c r="G162" s="165"/>
      <c r="H162" s="165"/>
      <c r="I162" s="165"/>
      <c r="J162" s="165"/>
      <c r="K162" s="165"/>
      <c r="L162" s="165"/>
      <c r="M162" s="165"/>
      <c r="N162" s="165"/>
      <c r="O162" s="165"/>
      <c r="P162" s="165"/>
      <c r="Q162" s="165"/>
      <c r="R162" s="165"/>
      <c r="S162" s="165"/>
      <c r="T162" s="165"/>
      <c r="U162" s="165"/>
      <c r="V162" s="165"/>
      <c r="W162" s="165"/>
      <c r="X162" s="165"/>
      <c r="Y162" s="165"/>
      <c r="Z162" s="165"/>
    </row>
    <row r="163" spans="1:26" ht="15.75" customHeight="1" x14ac:dyDescent="0.25">
      <c r="A163" s="165"/>
      <c r="B163" s="165"/>
      <c r="C163" s="165"/>
      <c r="D163" s="165"/>
      <c r="E163" s="165"/>
      <c r="F163" s="165"/>
      <c r="G163" s="165"/>
      <c r="H163" s="165"/>
      <c r="I163" s="165"/>
      <c r="J163" s="165"/>
      <c r="K163" s="165"/>
      <c r="L163" s="165"/>
      <c r="M163" s="165"/>
      <c r="N163" s="165"/>
      <c r="O163" s="165"/>
      <c r="P163" s="165"/>
      <c r="Q163" s="165"/>
      <c r="R163" s="165"/>
      <c r="S163" s="165"/>
      <c r="T163" s="165"/>
      <c r="U163" s="165"/>
      <c r="V163" s="165"/>
      <c r="W163" s="165"/>
      <c r="X163" s="165"/>
      <c r="Y163" s="165"/>
      <c r="Z163" s="165"/>
    </row>
    <row r="164" spans="1:26" ht="15.75" customHeight="1" x14ac:dyDescent="0.25">
      <c r="A164" s="165"/>
      <c r="B164" s="165"/>
      <c r="C164" s="165"/>
      <c r="D164" s="165"/>
      <c r="E164" s="165"/>
      <c r="F164" s="165"/>
      <c r="G164" s="165"/>
      <c r="H164" s="165"/>
      <c r="I164" s="165"/>
      <c r="J164" s="165"/>
      <c r="K164" s="165"/>
      <c r="L164" s="165"/>
      <c r="M164" s="165"/>
      <c r="N164" s="165"/>
      <c r="O164" s="165"/>
      <c r="P164" s="165"/>
      <c r="Q164" s="165"/>
      <c r="R164" s="165"/>
      <c r="S164" s="165"/>
      <c r="T164" s="165"/>
      <c r="U164" s="165"/>
      <c r="V164" s="165"/>
      <c r="W164" s="165"/>
      <c r="X164" s="165"/>
      <c r="Y164" s="165"/>
      <c r="Z164" s="165"/>
    </row>
    <row r="165" spans="1:26" ht="15.75" customHeight="1" x14ac:dyDescent="0.25">
      <c r="A165" s="165"/>
      <c r="B165" s="165"/>
      <c r="C165" s="165"/>
      <c r="D165" s="165"/>
      <c r="E165" s="165"/>
      <c r="F165" s="165"/>
      <c r="G165" s="165"/>
      <c r="H165" s="165"/>
      <c r="I165" s="165"/>
      <c r="J165" s="165"/>
      <c r="K165" s="165"/>
      <c r="L165" s="165"/>
      <c r="M165" s="165"/>
      <c r="N165" s="165"/>
      <c r="O165" s="165"/>
      <c r="P165" s="165"/>
      <c r="Q165" s="165"/>
      <c r="R165" s="165"/>
      <c r="S165" s="165"/>
      <c r="T165" s="165"/>
      <c r="U165" s="165"/>
      <c r="V165" s="165"/>
      <c r="W165" s="165"/>
      <c r="X165" s="165"/>
      <c r="Y165" s="165"/>
      <c r="Z165" s="165"/>
    </row>
    <row r="166" spans="1:26" ht="15.75" customHeight="1" x14ac:dyDescent="0.25">
      <c r="A166" s="165"/>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26" ht="15.75" customHeight="1" x14ac:dyDescent="0.25">
      <c r="A167" s="165"/>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26" ht="15.75" customHeight="1" x14ac:dyDescent="0.25">
      <c r="A168" s="16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26" ht="15.75" customHeight="1" x14ac:dyDescent="0.25">
      <c r="A169" s="165"/>
      <c r="B169" s="165"/>
      <c r="C169" s="165"/>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row>
    <row r="170" spans="1:26" ht="15.75" customHeight="1" x14ac:dyDescent="0.25">
      <c r="A170" s="165"/>
      <c r="B170" s="165"/>
      <c r="C170" s="165"/>
      <c r="D170" s="165"/>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row>
    <row r="171" spans="1:26" ht="15.75" customHeight="1" x14ac:dyDescent="0.25">
      <c r="A171" s="165"/>
      <c r="B171" s="165"/>
      <c r="C171" s="165"/>
      <c r="D171" s="165"/>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row>
    <row r="172" spans="1:26" ht="15.75" customHeight="1" x14ac:dyDescent="0.25">
      <c r="A172" s="165"/>
      <c r="B172" s="165"/>
      <c r="C172" s="165"/>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row>
    <row r="173" spans="1:26" ht="15.75" customHeight="1" x14ac:dyDescent="0.25">
      <c r="A173" s="165"/>
      <c r="B173" s="165"/>
      <c r="C173" s="165"/>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row>
    <row r="174" spans="1:26" ht="15.75" customHeight="1" x14ac:dyDescent="0.25">
      <c r="A174" s="165"/>
      <c r="B174" s="165"/>
      <c r="C174" s="165"/>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row>
    <row r="175" spans="1:26" ht="15.75" customHeight="1" x14ac:dyDescent="0.25">
      <c r="A175" s="165"/>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26" ht="15.75" customHeight="1" x14ac:dyDescent="0.25">
      <c r="A176" s="165"/>
      <c r="B176" s="165"/>
      <c r="C176" s="165"/>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row>
    <row r="177" spans="1:26" ht="15.75" customHeight="1" x14ac:dyDescent="0.25">
      <c r="A177" s="165"/>
      <c r="B177" s="165"/>
      <c r="C177" s="165"/>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row>
    <row r="178" spans="1:26" ht="15.75" customHeight="1" x14ac:dyDescent="0.25">
      <c r="A178" s="165"/>
      <c r="B178" s="165"/>
      <c r="C178" s="165"/>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row>
    <row r="179" spans="1:26" ht="15.75" customHeight="1" x14ac:dyDescent="0.25">
      <c r="A179" s="165"/>
      <c r="B179" s="165"/>
      <c r="C179" s="165"/>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row>
    <row r="180" spans="1:26" ht="15.75" customHeight="1" x14ac:dyDescent="0.25">
      <c r="A180" s="165"/>
      <c r="B180" s="165"/>
      <c r="C180" s="165"/>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row>
    <row r="181" spans="1:26" ht="15.75" customHeight="1" x14ac:dyDescent="0.25">
      <c r="A181" s="165"/>
      <c r="B181" s="165"/>
      <c r="C181" s="165"/>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row>
    <row r="182" spans="1:26" ht="15.75" customHeight="1" x14ac:dyDescent="0.25">
      <c r="A182" s="165"/>
      <c r="B182" s="165"/>
      <c r="C182" s="165"/>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row>
    <row r="183" spans="1:26" ht="15.75" customHeight="1" x14ac:dyDescent="0.25">
      <c r="A183" s="165"/>
      <c r="B183" s="165"/>
      <c r="C183" s="165"/>
      <c r="D183" s="165"/>
      <c r="E183" s="165"/>
      <c r="F183" s="165"/>
      <c r="G183" s="165"/>
      <c r="H183" s="165"/>
      <c r="I183" s="165"/>
      <c r="J183" s="165"/>
      <c r="K183" s="165"/>
      <c r="L183" s="165"/>
      <c r="M183" s="165"/>
      <c r="N183" s="165"/>
      <c r="O183" s="165"/>
      <c r="P183" s="165"/>
      <c r="Q183" s="165"/>
      <c r="R183" s="165"/>
      <c r="S183" s="165"/>
      <c r="T183" s="165"/>
      <c r="U183" s="165"/>
      <c r="V183" s="165"/>
      <c r="W183" s="165"/>
      <c r="X183" s="165"/>
      <c r="Y183" s="165"/>
      <c r="Z183" s="165"/>
    </row>
    <row r="184" spans="1:26" ht="15.75" customHeight="1" x14ac:dyDescent="0.25">
      <c r="A184" s="165"/>
      <c r="B184" s="165"/>
      <c r="C184" s="165"/>
      <c r="D184" s="165"/>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row>
    <row r="185" spans="1:26" ht="15.75" customHeight="1" x14ac:dyDescent="0.25">
      <c r="A185" s="165"/>
      <c r="B185" s="165"/>
      <c r="C185" s="165"/>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row>
    <row r="186" spans="1:26" ht="15.75" customHeight="1" x14ac:dyDescent="0.25">
      <c r="A186" s="165"/>
      <c r="B186" s="165"/>
      <c r="C186" s="165"/>
      <c r="D186" s="165"/>
      <c r="E186" s="165"/>
      <c r="F186" s="165"/>
      <c r="G186" s="165"/>
      <c r="H186" s="165"/>
      <c r="I186" s="165"/>
      <c r="J186" s="165"/>
      <c r="K186" s="165"/>
      <c r="L186" s="165"/>
      <c r="M186" s="165"/>
      <c r="N186" s="165"/>
      <c r="O186" s="165"/>
      <c r="P186" s="165"/>
      <c r="Q186" s="165"/>
      <c r="R186" s="165"/>
      <c r="S186" s="165"/>
      <c r="T186" s="165"/>
      <c r="U186" s="165"/>
      <c r="V186" s="165"/>
      <c r="W186" s="165"/>
      <c r="X186" s="165"/>
      <c r="Y186" s="165"/>
      <c r="Z186" s="165"/>
    </row>
    <row r="187" spans="1:26" ht="15.75" customHeight="1" x14ac:dyDescent="0.25">
      <c r="A187" s="165"/>
      <c r="B187" s="165"/>
      <c r="C187" s="165"/>
      <c r="D187" s="165"/>
      <c r="E187" s="165"/>
      <c r="F187" s="165"/>
      <c r="G187" s="165"/>
      <c r="H187" s="165"/>
      <c r="I187" s="165"/>
      <c r="J187" s="165"/>
      <c r="K187" s="165"/>
      <c r="L187" s="165"/>
      <c r="M187" s="165"/>
      <c r="N187" s="165"/>
      <c r="O187" s="165"/>
      <c r="P187" s="165"/>
      <c r="Q187" s="165"/>
      <c r="R187" s="165"/>
      <c r="S187" s="165"/>
      <c r="T187" s="165"/>
      <c r="U187" s="165"/>
      <c r="V187" s="165"/>
      <c r="W187" s="165"/>
      <c r="X187" s="165"/>
      <c r="Y187" s="165"/>
      <c r="Z187" s="165"/>
    </row>
    <row r="188" spans="1:26" ht="15.75" customHeight="1" x14ac:dyDescent="0.25">
      <c r="A188" s="165"/>
      <c r="B188" s="165"/>
      <c r="C188" s="165"/>
      <c r="D188" s="165"/>
      <c r="E188" s="165"/>
      <c r="F188" s="165"/>
      <c r="G188" s="165"/>
      <c r="H188" s="165"/>
      <c r="I188" s="165"/>
      <c r="J188" s="165"/>
      <c r="K188" s="165"/>
      <c r="L188" s="165"/>
      <c r="M188" s="165"/>
      <c r="N188" s="165"/>
      <c r="O188" s="165"/>
      <c r="P188" s="165"/>
      <c r="Q188" s="165"/>
      <c r="R188" s="165"/>
      <c r="S188" s="165"/>
      <c r="T188" s="165"/>
      <c r="U188" s="165"/>
      <c r="V188" s="165"/>
      <c r="W188" s="165"/>
      <c r="X188" s="165"/>
      <c r="Y188" s="165"/>
      <c r="Z188" s="165"/>
    </row>
    <row r="189" spans="1:26" ht="15.75" customHeight="1" x14ac:dyDescent="0.25">
      <c r="A189" s="165"/>
      <c r="B189" s="165"/>
      <c r="C189" s="165"/>
      <c r="D189" s="165"/>
      <c r="E189" s="165"/>
      <c r="F189" s="165"/>
      <c r="G189" s="165"/>
      <c r="H189" s="165"/>
      <c r="I189" s="165"/>
      <c r="J189" s="165"/>
      <c r="K189" s="165"/>
      <c r="L189" s="165"/>
      <c r="M189" s="165"/>
      <c r="N189" s="165"/>
      <c r="O189" s="165"/>
      <c r="P189" s="165"/>
      <c r="Q189" s="165"/>
      <c r="R189" s="165"/>
      <c r="S189" s="165"/>
      <c r="T189" s="165"/>
      <c r="U189" s="165"/>
      <c r="V189" s="165"/>
      <c r="W189" s="165"/>
      <c r="X189" s="165"/>
      <c r="Y189" s="165"/>
      <c r="Z189" s="165"/>
    </row>
    <row r="190" spans="1:26" ht="15.75" customHeight="1" x14ac:dyDescent="0.25">
      <c r="A190" s="165"/>
      <c r="B190" s="165"/>
      <c r="C190" s="165"/>
      <c r="D190" s="165"/>
      <c r="E190" s="165"/>
      <c r="F190" s="165"/>
      <c r="G190" s="165"/>
      <c r="H190" s="165"/>
      <c r="I190" s="165"/>
      <c r="J190" s="165"/>
      <c r="K190" s="165"/>
      <c r="L190" s="165"/>
      <c r="M190" s="165"/>
      <c r="N190" s="165"/>
      <c r="O190" s="165"/>
      <c r="P190" s="165"/>
      <c r="Q190" s="165"/>
      <c r="R190" s="165"/>
      <c r="S190" s="165"/>
      <c r="T190" s="165"/>
      <c r="U190" s="165"/>
      <c r="V190" s="165"/>
      <c r="W190" s="165"/>
      <c r="X190" s="165"/>
      <c r="Y190" s="165"/>
      <c r="Z190" s="165"/>
    </row>
    <row r="191" spans="1:26" ht="15.75" customHeight="1" x14ac:dyDescent="0.25">
      <c r="A191" s="165"/>
      <c r="B191" s="165"/>
      <c r="C191" s="165"/>
      <c r="D191" s="165"/>
      <c r="E191" s="165"/>
      <c r="F191" s="165"/>
      <c r="G191" s="165"/>
      <c r="H191" s="165"/>
      <c r="I191" s="165"/>
      <c r="J191" s="165"/>
      <c r="K191" s="165"/>
      <c r="L191" s="165"/>
      <c r="M191" s="165"/>
      <c r="N191" s="165"/>
      <c r="O191" s="165"/>
      <c r="P191" s="165"/>
      <c r="Q191" s="165"/>
      <c r="R191" s="165"/>
      <c r="S191" s="165"/>
      <c r="T191" s="165"/>
      <c r="U191" s="165"/>
      <c r="V191" s="165"/>
      <c r="W191" s="165"/>
      <c r="X191" s="165"/>
      <c r="Y191" s="165"/>
      <c r="Z191" s="165"/>
    </row>
    <row r="192" spans="1:26" ht="15.75" customHeight="1" x14ac:dyDescent="0.25">
      <c r="A192" s="165"/>
      <c r="B192" s="165"/>
      <c r="C192" s="165"/>
      <c r="D192" s="165"/>
      <c r="E192" s="165"/>
      <c r="F192" s="165"/>
      <c r="G192" s="165"/>
      <c r="H192" s="165"/>
      <c r="I192" s="165"/>
      <c r="J192" s="165"/>
      <c r="K192" s="165"/>
      <c r="L192" s="165"/>
      <c r="M192" s="165"/>
      <c r="N192" s="165"/>
      <c r="O192" s="165"/>
      <c r="P192" s="165"/>
      <c r="Q192" s="165"/>
      <c r="R192" s="165"/>
      <c r="S192" s="165"/>
      <c r="T192" s="165"/>
      <c r="U192" s="165"/>
      <c r="V192" s="165"/>
      <c r="W192" s="165"/>
      <c r="X192" s="165"/>
      <c r="Y192" s="165"/>
      <c r="Z192" s="165"/>
    </row>
    <row r="193" spans="1:26" ht="15.75" customHeight="1" x14ac:dyDescent="0.25">
      <c r="A193" s="165"/>
      <c r="B193" s="165"/>
      <c r="C193" s="165"/>
      <c r="D193" s="165"/>
      <c r="E193" s="165"/>
      <c r="F193" s="165"/>
      <c r="G193" s="165"/>
      <c r="H193" s="165"/>
      <c r="I193" s="165"/>
      <c r="J193" s="165"/>
      <c r="K193" s="165"/>
      <c r="L193" s="165"/>
      <c r="M193" s="165"/>
      <c r="N193" s="165"/>
      <c r="O193" s="165"/>
      <c r="P193" s="165"/>
      <c r="Q193" s="165"/>
      <c r="R193" s="165"/>
      <c r="S193" s="165"/>
      <c r="T193" s="165"/>
      <c r="U193" s="165"/>
      <c r="V193" s="165"/>
      <c r="W193" s="165"/>
      <c r="X193" s="165"/>
      <c r="Y193" s="165"/>
      <c r="Z193" s="165"/>
    </row>
    <row r="194" spans="1:26" ht="15.75" customHeight="1" x14ac:dyDescent="0.25">
      <c r="A194" s="165"/>
      <c r="B194" s="165"/>
      <c r="C194" s="165"/>
      <c r="D194" s="165"/>
      <c r="E194" s="165"/>
      <c r="F194" s="165"/>
      <c r="G194" s="165"/>
      <c r="H194" s="165"/>
      <c r="I194" s="165"/>
      <c r="J194" s="165"/>
      <c r="K194" s="165"/>
      <c r="L194" s="165"/>
      <c r="M194" s="165"/>
      <c r="N194" s="165"/>
      <c r="O194" s="165"/>
      <c r="P194" s="165"/>
      <c r="Q194" s="165"/>
      <c r="R194" s="165"/>
      <c r="S194" s="165"/>
      <c r="T194" s="165"/>
      <c r="U194" s="165"/>
      <c r="V194" s="165"/>
      <c r="W194" s="165"/>
      <c r="X194" s="165"/>
      <c r="Y194" s="165"/>
      <c r="Z194" s="165"/>
    </row>
    <row r="195" spans="1:26" ht="15.75" customHeight="1" x14ac:dyDescent="0.25">
      <c r="A195" s="165"/>
      <c r="B195" s="165"/>
      <c r="C195" s="165"/>
      <c r="D195" s="165"/>
      <c r="E195" s="165"/>
      <c r="F195" s="165"/>
      <c r="G195" s="165"/>
      <c r="H195" s="165"/>
      <c r="I195" s="165"/>
      <c r="J195" s="165"/>
      <c r="K195" s="165"/>
      <c r="L195" s="165"/>
      <c r="M195" s="165"/>
      <c r="N195" s="165"/>
      <c r="O195" s="165"/>
      <c r="P195" s="165"/>
      <c r="Q195" s="165"/>
      <c r="R195" s="165"/>
      <c r="S195" s="165"/>
      <c r="T195" s="165"/>
      <c r="U195" s="165"/>
      <c r="V195" s="165"/>
      <c r="W195" s="165"/>
      <c r="X195" s="165"/>
      <c r="Y195" s="165"/>
      <c r="Z195" s="165"/>
    </row>
    <row r="196" spans="1:26" ht="15.75" customHeight="1" x14ac:dyDescent="0.25">
      <c r="A196" s="165"/>
      <c r="B196" s="165"/>
      <c r="C196" s="165"/>
      <c r="D196" s="165"/>
      <c r="E196" s="165"/>
      <c r="F196" s="165"/>
      <c r="G196" s="165"/>
      <c r="H196" s="165"/>
      <c r="I196" s="165"/>
      <c r="J196" s="165"/>
      <c r="K196" s="165"/>
      <c r="L196" s="165"/>
      <c r="M196" s="165"/>
      <c r="N196" s="165"/>
      <c r="O196" s="165"/>
      <c r="P196" s="165"/>
      <c r="Q196" s="165"/>
      <c r="R196" s="165"/>
      <c r="S196" s="165"/>
      <c r="T196" s="165"/>
      <c r="U196" s="165"/>
      <c r="V196" s="165"/>
      <c r="W196" s="165"/>
      <c r="X196" s="165"/>
      <c r="Y196" s="165"/>
      <c r="Z196" s="165"/>
    </row>
    <row r="197" spans="1:26" ht="15.75" customHeight="1" x14ac:dyDescent="0.25">
      <c r="A197" s="165"/>
      <c r="B197" s="165"/>
      <c r="C197" s="165"/>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row>
    <row r="198" spans="1:26" ht="15.75" customHeight="1" x14ac:dyDescent="0.25">
      <c r="A198" s="165"/>
      <c r="B198" s="165"/>
      <c r="C198" s="165"/>
      <c r="D198" s="165"/>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row>
    <row r="199" spans="1:26" ht="15.75" customHeight="1" x14ac:dyDescent="0.25">
      <c r="A199" s="165"/>
      <c r="B199" s="165"/>
      <c r="C199" s="165"/>
      <c r="D199" s="165"/>
      <c r="E199" s="165"/>
      <c r="F199" s="165"/>
      <c r="G199" s="165"/>
      <c r="H199" s="165"/>
      <c r="I199" s="165"/>
      <c r="J199" s="165"/>
      <c r="K199" s="165"/>
      <c r="L199" s="165"/>
      <c r="M199" s="165"/>
      <c r="N199" s="165"/>
      <c r="O199" s="165"/>
      <c r="P199" s="165"/>
      <c r="Q199" s="165"/>
      <c r="R199" s="165"/>
      <c r="S199" s="165"/>
      <c r="T199" s="165"/>
      <c r="U199" s="165"/>
      <c r="V199" s="165"/>
      <c r="W199" s="165"/>
      <c r="X199" s="165"/>
      <c r="Y199" s="165"/>
      <c r="Z199" s="165"/>
    </row>
    <row r="200" spans="1:26" ht="15.75" customHeight="1" x14ac:dyDescent="0.25">
      <c r="A200" s="165"/>
      <c r="B200" s="165"/>
      <c r="C200" s="165"/>
      <c r="D200" s="165"/>
      <c r="E200" s="165"/>
      <c r="F200" s="165"/>
      <c r="G200" s="165"/>
      <c r="H200" s="165"/>
      <c r="I200" s="165"/>
      <c r="J200" s="165"/>
      <c r="K200" s="165"/>
      <c r="L200" s="165"/>
      <c r="M200" s="165"/>
      <c r="N200" s="165"/>
      <c r="O200" s="165"/>
      <c r="P200" s="165"/>
      <c r="Q200" s="165"/>
      <c r="R200" s="165"/>
      <c r="S200" s="165"/>
      <c r="T200" s="165"/>
      <c r="U200" s="165"/>
      <c r="V200" s="165"/>
      <c r="W200" s="165"/>
      <c r="X200" s="165"/>
      <c r="Y200" s="165"/>
      <c r="Z200" s="165"/>
    </row>
    <row r="201" spans="1:26" ht="15.75" customHeight="1" x14ac:dyDescent="0.25">
      <c r="A201" s="165"/>
      <c r="B201" s="165"/>
      <c r="C201" s="165"/>
      <c r="D201" s="165"/>
      <c r="E201" s="165"/>
      <c r="F201" s="165"/>
      <c r="G201" s="165"/>
      <c r="H201" s="165"/>
      <c r="I201" s="165"/>
      <c r="J201" s="165"/>
      <c r="K201" s="165"/>
      <c r="L201" s="165"/>
      <c r="M201" s="165"/>
      <c r="N201" s="165"/>
      <c r="O201" s="165"/>
      <c r="P201" s="165"/>
      <c r="Q201" s="165"/>
      <c r="R201" s="165"/>
      <c r="S201" s="165"/>
      <c r="T201" s="165"/>
      <c r="U201" s="165"/>
      <c r="V201" s="165"/>
      <c r="W201" s="165"/>
      <c r="X201" s="165"/>
      <c r="Y201" s="165"/>
      <c r="Z201" s="165"/>
    </row>
    <row r="202" spans="1:26" ht="15.75" customHeight="1" x14ac:dyDescent="0.25">
      <c r="A202" s="165"/>
      <c r="B202" s="165"/>
      <c r="C202" s="165"/>
      <c r="D202" s="165"/>
      <c r="E202" s="165"/>
      <c r="F202" s="165"/>
      <c r="G202" s="165"/>
      <c r="H202" s="165"/>
      <c r="I202" s="165"/>
      <c r="J202" s="165"/>
      <c r="K202" s="165"/>
      <c r="L202" s="165"/>
      <c r="M202" s="165"/>
      <c r="N202" s="165"/>
      <c r="O202" s="165"/>
      <c r="P202" s="165"/>
      <c r="Q202" s="165"/>
      <c r="R202" s="165"/>
      <c r="S202" s="165"/>
      <c r="T202" s="165"/>
      <c r="U202" s="165"/>
      <c r="V202" s="165"/>
      <c r="W202" s="165"/>
      <c r="X202" s="165"/>
      <c r="Y202" s="165"/>
      <c r="Z202" s="165"/>
    </row>
    <row r="203" spans="1:26" ht="15.75" customHeight="1" x14ac:dyDescent="0.25">
      <c r="A203" s="165"/>
      <c r="B203" s="165"/>
      <c r="C203" s="165"/>
      <c r="D203" s="165"/>
      <c r="E203" s="165"/>
      <c r="F203" s="165"/>
      <c r="G203" s="165"/>
      <c r="H203" s="165"/>
      <c r="I203" s="165"/>
      <c r="J203" s="165"/>
      <c r="K203" s="165"/>
      <c r="L203" s="165"/>
      <c r="M203" s="165"/>
      <c r="N203" s="165"/>
      <c r="O203" s="165"/>
      <c r="P203" s="165"/>
      <c r="Q203" s="165"/>
      <c r="R203" s="165"/>
      <c r="S203" s="165"/>
      <c r="T203" s="165"/>
      <c r="U203" s="165"/>
      <c r="V203" s="165"/>
      <c r="W203" s="165"/>
      <c r="X203" s="165"/>
      <c r="Y203" s="165"/>
      <c r="Z203" s="165"/>
    </row>
    <row r="204" spans="1:26" ht="15.75" customHeight="1" x14ac:dyDescent="0.25">
      <c r="A204" s="165"/>
      <c r="B204" s="165"/>
      <c r="C204" s="165"/>
      <c r="D204" s="165"/>
      <c r="E204" s="165"/>
      <c r="F204" s="165"/>
      <c r="G204" s="165"/>
      <c r="H204" s="165"/>
      <c r="I204" s="165"/>
      <c r="J204" s="165"/>
      <c r="K204" s="165"/>
      <c r="L204" s="165"/>
      <c r="M204" s="165"/>
      <c r="N204" s="165"/>
      <c r="O204" s="165"/>
      <c r="P204" s="165"/>
      <c r="Q204" s="165"/>
      <c r="R204" s="165"/>
      <c r="S204" s="165"/>
      <c r="T204" s="165"/>
      <c r="U204" s="165"/>
      <c r="V204" s="165"/>
      <c r="W204" s="165"/>
      <c r="X204" s="165"/>
      <c r="Y204" s="165"/>
      <c r="Z204" s="165"/>
    </row>
    <row r="205" spans="1:26" ht="15.75" customHeight="1" x14ac:dyDescent="0.25">
      <c r="A205" s="165"/>
      <c r="B205" s="165"/>
      <c r="C205" s="165"/>
      <c r="D205" s="165"/>
      <c r="E205" s="165"/>
      <c r="F205" s="165"/>
      <c r="G205" s="165"/>
      <c r="H205" s="165"/>
      <c r="I205" s="165"/>
      <c r="J205" s="165"/>
      <c r="K205" s="165"/>
      <c r="L205" s="165"/>
      <c r="M205" s="165"/>
      <c r="N205" s="165"/>
      <c r="O205" s="165"/>
      <c r="P205" s="165"/>
      <c r="Q205" s="165"/>
      <c r="R205" s="165"/>
      <c r="S205" s="165"/>
      <c r="T205" s="165"/>
      <c r="U205" s="165"/>
      <c r="V205" s="165"/>
      <c r="W205" s="165"/>
      <c r="X205" s="165"/>
      <c r="Y205" s="165"/>
      <c r="Z205" s="165"/>
    </row>
    <row r="206" spans="1:26" ht="15.75" customHeight="1" x14ac:dyDescent="0.25">
      <c r="A206" s="165"/>
      <c r="B206" s="165"/>
      <c r="C206" s="165"/>
      <c r="D206" s="165"/>
      <c r="E206" s="165"/>
      <c r="F206" s="165"/>
      <c r="G206" s="165"/>
      <c r="H206" s="165"/>
      <c r="I206" s="165"/>
      <c r="J206" s="165"/>
      <c r="K206" s="165"/>
      <c r="L206" s="165"/>
      <c r="M206" s="165"/>
      <c r="N206" s="165"/>
      <c r="O206" s="165"/>
      <c r="P206" s="165"/>
      <c r="Q206" s="165"/>
      <c r="R206" s="165"/>
      <c r="S206" s="165"/>
      <c r="T206" s="165"/>
      <c r="U206" s="165"/>
      <c r="V206" s="165"/>
      <c r="W206" s="165"/>
      <c r="X206" s="165"/>
      <c r="Y206" s="165"/>
      <c r="Z206" s="165"/>
    </row>
    <row r="207" spans="1:26" ht="15.75" customHeight="1" x14ac:dyDescent="0.25">
      <c r="A207" s="165"/>
      <c r="B207" s="165"/>
      <c r="C207" s="165"/>
      <c r="D207" s="165"/>
      <c r="E207" s="165"/>
      <c r="F207" s="165"/>
      <c r="G207" s="165"/>
      <c r="H207" s="165"/>
      <c r="I207" s="165"/>
      <c r="J207" s="165"/>
      <c r="K207" s="165"/>
      <c r="L207" s="165"/>
      <c r="M207" s="165"/>
      <c r="N207" s="165"/>
      <c r="O207" s="165"/>
      <c r="P207" s="165"/>
      <c r="Q207" s="165"/>
      <c r="R207" s="165"/>
      <c r="S207" s="165"/>
      <c r="T207" s="165"/>
      <c r="U207" s="165"/>
      <c r="V207" s="165"/>
      <c r="W207" s="165"/>
      <c r="X207" s="165"/>
      <c r="Y207" s="165"/>
      <c r="Z207" s="165"/>
    </row>
    <row r="208" spans="1:26" ht="15.75" customHeight="1" x14ac:dyDescent="0.25">
      <c r="A208" s="16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5.75" customHeight="1" x14ac:dyDescent="0.25">
      <c r="A209" s="165"/>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5.75" customHeight="1" x14ac:dyDescent="0.25">
      <c r="A210" s="16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row r="211" spans="1:26" ht="15.75" customHeight="1" x14ac:dyDescent="0.25">
      <c r="A211" s="165"/>
      <c r="B211" s="165"/>
      <c r="C211" s="165"/>
      <c r="D211" s="165"/>
      <c r="E211" s="165"/>
      <c r="F211" s="165"/>
      <c r="G211" s="165"/>
      <c r="H211" s="165"/>
      <c r="I211" s="165"/>
      <c r="J211" s="165"/>
      <c r="K211" s="165"/>
      <c r="L211" s="165"/>
      <c r="M211" s="165"/>
      <c r="N211" s="165"/>
      <c r="O211" s="165"/>
      <c r="P211" s="165"/>
      <c r="Q211" s="165"/>
      <c r="R211" s="165"/>
      <c r="S211" s="165"/>
      <c r="T211" s="165"/>
      <c r="U211" s="165"/>
      <c r="V211" s="165"/>
      <c r="W211" s="165"/>
      <c r="X211" s="165"/>
      <c r="Y211" s="165"/>
      <c r="Z211" s="165"/>
    </row>
    <row r="212" spans="1:26" ht="15.75" customHeight="1" x14ac:dyDescent="0.25">
      <c r="A212" s="165"/>
      <c r="B212" s="165"/>
      <c r="C212" s="165"/>
      <c r="D212" s="165"/>
      <c r="E212" s="165"/>
      <c r="F212" s="165"/>
      <c r="G212" s="165"/>
      <c r="H212" s="165"/>
      <c r="I212" s="165"/>
      <c r="J212" s="165"/>
      <c r="K212" s="165"/>
      <c r="L212" s="165"/>
      <c r="M212" s="165"/>
      <c r="N212" s="165"/>
      <c r="O212" s="165"/>
      <c r="P212" s="165"/>
      <c r="Q212" s="165"/>
      <c r="R212" s="165"/>
      <c r="S212" s="165"/>
      <c r="T212" s="165"/>
      <c r="U212" s="165"/>
      <c r="V212" s="165"/>
      <c r="W212" s="165"/>
      <c r="X212" s="165"/>
      <c r="Y212" s="165"/>
      <c r="Z212" s="165"/>
    </row>
    <row r="213" spans="1:26" ht="15.75" customHeight="1" x14ac:dyDescent="0.25">
      <c r="A213" s="165"/>
      <c r="B213" s="165"/>
      <c r="C213" s="165"/>
      <c r="D213" s="165"/>
      <c r="E213" s="165"/>
      <c r="F213" s="165"/>
      <c r="G213" s="165"/>
      <c r="H213" s="165"/>
      <c r="I213" s="165"/>
      <c r="J213" s="165"/>
      <c r="K213" s="165"/>
      <c r="L213" s="165"/>
      <c r="M213" s="165"/>
      <c r="N213" s="165"/>
      <c r="O213" s="165"/>
      <c r="P213" s="165"/>
      <c r="Q213" s="165"/>
      <c r="R213" s="165"/>
      <c r="S213" s="165"/>
      <c r="T213" s="165"/>
      <c r="U213" s="165"/>
      <c r="V213" s="165"/>
      <c r="W213" s="165"/>
      <c r="X213" s="165"/>
      <c r="Y213" s="165"/>
      <c r="Z213" s="165"/>
    </row>
    <row r="214" spans="1:26" ht="15.75" customHeight="1" x14ac:dyDescent="0.25">
      <c r="A214" s="165"/>
      <c r="B214" s="165"/>
      <c r="C214" s="165"/>
      <c r="D214" s="165"/>
      <c r="E214" s="165"/>
      <c r="F214" s="165"/>
      <c r="G214" s="165"/>
      <c r="H214" s="165"/>
      <c r="I214" s="165"/>
      <c r="J214" s="165"/>
      <c r="K214" s="165"/>
      <c r="L214" s="165"/>
      <c r="M214" s="165"/>
      <c r="N214" s="165"/>
      <c r="O214" s="165"/>
      <c r="P214" s="165"/>
      <c r="Q214" s="165"/>
      <c r="R214" s="165"/>
      <c r="S214" s="165"/>
      <c r="T214" s="165"/>
      <c r="U214" s="165"/>
      <c r="V214" s="165"/>
      <c r="W214" s="165"/>
      <c r="X214" s="165"/>
      <c r="Y214" s="165"/>
      <c r="Z214" s="165"/>
    </row>
    <row r="215" spans="1:26" ht="15.75" customHeight="1" x14ac:dyDescent="0.25">
      <c r="A215" s="165"/>
      <c r="B215" s="165"/>
      <c r="C215" s="165"/>
      <c r="D215" s="165"/>
      <c r="E215" s="165"/>
      <c r="F215" s="165"/>
      <c r="G215" s="165"/>
      <c r="H215" s="165"/>
      <c r="I215" s="165"/>
      <c r="J215" s="165"/>
      <c r="K215" s="165"/>
      <c r="L215" s="165"/>
      <c r="M215" s="165"/>
      <c r="N215" s="165"/>
      <c r="O215" s="165"/>
      <c r="P215" s="165"/>
      <c r="Q215" s="165"/>
      <c r="R215" s="165"/>
      <c r="S215" s="165"/>
      <c r="T215" s="165"/>
      <c r="U215" s="165"/>
      <c r="V215" s="165"/>
      <c r="W215" s="165"/>
      <c r="X215" s="165"/>
      <c r="Y215" s="165"/>
      <c r="Z215" s="165"/>
    </row>
    <row r="216" spans="1:26" ht="15.75" customHeight="1" x14ac:dyDescent="0.25">
      <c r="A216" s="165"/>
      <c r="B216" s="165"/>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row>
    <row r="217" spans="1:26" ht="15.75" customHeight="1" x14ac:dyDescent="0.25">
      <c r="A217" s="165"/>
      <c r="B217" s="165"/>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row>
    <row r="218" spans="1:26" ht="15.75" customHeight="1" x14ac:dyDescent="0.25">
      <c r="A218" s="165"/>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row>
    <row r="219" spans="1:26" ht="15.75" customHeight="1" x14ac:dyDescent="0.25">
      <c r="A219" s="165"/>
      <c r="B219" s="165"/>
      <c r="C219" s="165"/>
      <c r="D219" s="165"/>
      <c r="E219" s="165"/>
      <c r="F219" s="165"/>
      <c r="G219" s="165"/>
      <c r="H219" s="165"/>
      <c r="I219" s="165"/>
      <c r="J219" s="165"/>
      <c r="K219" s="165"/>
      <c r="L219" s="165"/>
      <c r="M219" s="165"/>
      <c r="N219" s="165"/>
      <c r="O219" s="165"/>
      <c r="P219" s="165"/>
      <c r="Q219" s="165"/>
      <c r="R219" s="165"/>
      <c r="S219" s="165"/>
      <c r="T219" s="165"/>
      <c r="U219" s="165"/>
      <c r="V219" s="165"/>
      <c r="W219" s="165"/>
      <c r="X219" s="165"/>
      <c r="Y219" s="165"/>
      <c r="Z219" s="165"/>
    </row>
    <row r="220" spans="1:26" ht="15.75" customHeight="1" x14ac:dyDescent="0.25">
      <c r="A220" s="165"/>
      <c r="B220" s="165"/>
      <c r="C220" s="165"/>
      <c r="D220" s="165"/>
      <c r="E220" s="165"/>
      <c r="F220" s="165"/>
      <c r="G220" s="165"/>
      <c r="H220" s="165"/>
      <c r="I220" s="165"/>
      <c r="J220" s="165"/>
      <c r="K220" s="165"/>
      <c r="L220" s="165"/>
      <c r="M220" s="165"/>
      <c r="N220" s="165"/>
      <c r="O220" s="165"/>
      <c r="P220" s="165"/>
      <c r="Q220" s="165"/>
      <c r="R220" s="165"/>
      <c r="S220" s="165"/>
      <c r="T220" s="165"/>
      <c r="U220" s="165"/>
      <c r="V220" s="165"/>
      <c r="W220" s="165"/>
      <c r="X220" s="165"/>
      <c r="Y220" s="165"/>
      <c r="Z220" s="165"/>
    </row>
    <row r="221" spans="1:26" ht="15.75" customHeight="1" x14ac:dyDescent="0.25"/>
    <row r="222" spans="1:26" ht="15.75" customHeight="1" x14ac:dyDescent="0.25"/>
    <row r="223" spans="1:26" ht="15.75" customHeight="1" x14ac:dyDescent="0.25"/>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B2" r:id="rId1" location="gid=261293573" xr:uid="{00000000-0004-0000-0400-000000000000}"/>
    <hyperlink ref="B3" r:id="rId2" location="gid=1703288097" xr:uid="{00000000-0004-0000-0400-000001000000}"/>
    <hyperlink ref="B4" r:id="rId3" location="gid=1284987155" xr:uid="{00000000-0004-0000-0400-000002000000}"/>
    <hyperlink ref="B5" r:id="rId4" location="gid=1284987155" xr:uid="{00000000-0004-0000-0400-000003000000}"/>
    <hyperlink ref="B9" r:id="rId5" location="gid=1958179243" xr:uid="{00000000-0004-0000-0400-000004000000}"/>
    <hyperlink ref="B10" r:id="rId6" xr:uid="{00000000-0004-0000-0400-000005000000}"/>
  </hyperlinks>
  <pageMargins left="0.7" right="0.7" top="0.75" bottom="0.75" header="0" footer="0"/>
  <pageSetup orientation="landscape"/>
  <tableParts count="1">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Tổng còn hạn</vt:lpstr>
      <vt:lpstr>Nhóm thủ công mỹ nghệ</vt:lpstr>
      <vt:lpstr>Tổng hợp</vt:lpstr>
      <vt:lpstr>Chủ thể gần hết hạn, hết hạn</vt:lpstr>
      <vt:lpstr>Các đường link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CMS</dc:creator>
  <cp:lastModifiedBy>Administrator</cp:lastModifiedBy>
  <dcterms:created xsi:type="dcterms:W3CDTF">2026-06-04T04:06:38Z</dcterms:created>
  <dcterms:modified xsi:type="dcterms:W3CDTF">2026-06-08T07:09:54Z</dcterms:modified>
</cp:coreProperties>
</file>